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46" documentId="13_ncr:1_{F6CB121F-512D-4AA6-A0C1-0FB36C537598}" xr6:coauthVersionLast="47" xr6:coauthVersionMax="47" xr10:uidLastSave="{77D3AA7F-DC5B-4BE8-8206-B5935BCB9AF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<sst xmlns="http://schemas.openxmlformats.org/spreadsheetml/2006/main" count="178604" uniqueCount="39085">
  <si>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</si>
  <si>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</si>
  <si>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</si>
  <si>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</si>
  <si>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</si>
  <si>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</si>
  <si>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</si>
  <si>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</si>
  <si>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</si>
  <si>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</si>
  <si>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</si>
  <si>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</si>
  <si>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</si>
  <si>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</si>
  <si>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</si>
  <si>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</si>
  <si>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</si>
  <si>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</si>
  <si>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</si>
  <si>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</si>
  <si>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</si>
  <si>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</si>
  <si>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</si>
  <si>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</si>
  <si>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</si>
  <si>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</si>
  <si>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</si>
  <si>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</si>
  <si>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</si>
  <si>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</si>
  <si>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</si>
  <si>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</si>
  <si>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</si>
  <si>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</si>
  <si>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</si>
  <si>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</si>
  <si>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</si>
  <si>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</si>
  <si>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</si>
  <si>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</si>
  <si>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</si>
  <si>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</si>
  <si>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</si>
  <si>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</si>
  <si>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</si>
  <si>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</si>
  <si>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</si>
  <si>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</si>
  <si>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</si>
  <si>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</si>
  <si>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</si>
  <si>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</si>
  <si>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</si>
  <si>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</si>
  <si>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</si>
  <si>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</si>
  <si>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</si>
  <si>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</si>
  <si>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</si>
  <si>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</si>
  <si>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</si>
  <si>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</si>
  <si>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</si>
  <si>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</si>
  <si>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</si>
  <si>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</si>
  <si>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</si>
  <si>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</si>
  <si>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</si>
  <si>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</si>
  <si>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</si>
  <si>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</si>
  <si>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</si>
  <si>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</si>
  <si>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</si>
  <si>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</si>
  <si>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</si>
  <si>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</si>
  <si>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</si>
  <si>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</si>
  <si>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</si>
  <si>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</si>
  <si>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</si>
  <si>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</si>
  <si>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</si>
  <si>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</si>
  <si>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</si>
  <si>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</si>
  <si>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</si>
  <si>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</si>
  <si>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</si>
  <si>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</si>
  <si>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</si>
  <si>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</si>
  <si>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</si>
  <si>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</si>
  <si>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</si>
  <si>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</si>
  <si>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</si>
  <si>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</si>
  <si>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</si>
  <si>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</si>
  <si>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</si>
  <si>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</si>
  <si>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</si>
  <si>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</si>
  <si>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</si>
  <si>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</si>
  <si>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</si>
  <si>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</si>
  <si>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</si>
  <si>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</si>
  <si>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</si>
  <si>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</si>
  <si>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</si>
  <si>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</si>
  <si>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</si>
  <si>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</si>
  <si>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</si>
  <si>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</si>
  <si>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</si>
  <si>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</si>
  <si>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</si>
  <si>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</si>
  <si>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</si>
  <si>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</si>
  <si>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</si>
  <si>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</si>
  <si>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</si>
  <si>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</si>
  <si>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</si>
  <si>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</si>
  <si>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</si>
  <si>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</si>
  <si>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</si>
  <si>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</si>
  <si>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</si>
  <si>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</si>
  <si>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</si>
  <si>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</si>
  <si>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</si>
  <si>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</si>
  <si>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</si>
  <si>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</si>
  <si>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</si>
  <si>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</si>
  <si>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</si>
  <si>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</si>
  <si>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</si>
  <si>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</si>
  <si>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</si>
  <si>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</si>
  <si>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</si>
  <si>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</si>
  <si>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</si>
  <si>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</si>
  <si>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</si>
  <si>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</si>
  <si>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</si>
  <si>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</si>
  <si>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</si>
  <si>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</si>
  <si>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</si>
  <si>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</si>
  <si>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</si>
  <si>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</si>
  <si>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</si>
  <si>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</si>
  <si>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</si>
  <si>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</si>
  <si>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</si>
  <si>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</si>
  <si>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</si>
  <si>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</si>
  <si>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</si>
  <si>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</si>
  <si>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</si>
  <si>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</si>
  <si>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</si>
  <si>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</si>
  <si>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</si>
  <si>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</si>
  <si>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</si>
  <si>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</si>
  <si>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</si>
  <si>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</si>
  <si>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</si>
  <si>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</si>
  <si>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</si>
  <si>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</si>
  <si>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</si>
  <si>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</si>
  <si>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</si>
  <si>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</si>
  <si>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</si>
  <si>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</si>
  <si>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</si>
  <si>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</si>
  <si>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</si>
  <si>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</si>
  <si>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</si>
  <si>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</si>
  <si>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</si>
  <si>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</si>
  <si>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</si>
  <si>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</si>
  <si>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</si>
  <si>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</si>
  <si>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</si>
  <si>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</si>
  <si>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</si>
  <si>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</si>
  <si>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</si>
  <si>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</si>
  <si>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</si>
  <si>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</si>
  <si>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</si>
  <si>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</si>
  <si>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</si>
  <si>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</si>
  <si>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</si>
  <si>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</si>
  <si>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</si>
  <si>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</si>
  <si>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</si>
  <si>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</si>
  <si>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</si>
  <si>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</si>
  <si>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</si>
  <si>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</si>
  <si>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</si>
  <si>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</si>
  <si>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</si>
  <si>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</si>
  <si>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</si>
  <si>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</si>
  <si>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</si>
  <si>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</si>
  <si>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</si>
  <si>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</si>
  <si>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</si>
  <si>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</si>
  <si>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</si>
  <si>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</si>
  <si>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</si>
  <si>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</si>
  <si>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</si>
  <si>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</si>
  <si>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</si>
  <si>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</si>
  <si>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</si>
  <si>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</si>
  <si>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</si>
  <si>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</si>
  <si>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</si>
  <si>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</si>
  <si>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</si>
  <si>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</si>
  <si>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</si>
  <si>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</si>
  <si>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</si>
  <si>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</si>
  <si>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</si>
  <si>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</si>
  <si>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</si>
  <si>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</si>
  <si>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</si>
  <si>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</si>
  <si>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</si>
  <si>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</si>
  <si>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</si>
  <si>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</si>
  <si>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</si>
  <si>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</si>
  <si>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</si>
  <si>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</si>
  <si>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</si>
  <si>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</si>
  <si>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</si>
  <si>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</si>
  <si>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</si>
  <si>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</si>
  <si>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</si>
  <si>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</si>
  <si>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</si>
  <si>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</si>
  <si>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</si>
  <si>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</si>
  <si>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</si>
  <si>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</si>
  <si>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</si>
  <si>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</si>
  <si>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</si>
  <si>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</si>
  <si>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</si>
  <si>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</si>
  <si>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</si>
  <si>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</si>
  <si>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</si>
  <si>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</si>
  <si>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</si>
  <si>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</si>
  <si>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</si>
  <si>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</si>
  <si>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</si>
  <si>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</si>
  <si>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</si>
  <si>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</si>
  <si>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</si>
  <si>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</si>
  <si>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</si>
  <si>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</si>
  <si>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</si>
  <si>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</si>
  <si>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</si>
  <si>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</si>
  <si>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</si>
  <si>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</si>
  <si>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</si>
  <si>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</si>
  <si>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</si>
  <si>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</si>
  <si>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</si>
  <si>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</si>
  <si>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</si>
  <si>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</si>
  <si>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</si>
  <si>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</si>
  <si>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</si>
  <si>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</si>
  <si>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</si>
  <si>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</si>
  <si>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</si>
  <si>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</si>
  <si>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</si>
  <si>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</si>
  <si>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</si>
  <si>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</si>
  <si>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</si>
  <si>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</si>
  <si>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</si>
  <si>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</si>
  <si>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</si>
  <si>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</si>
  <si>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</si>
  <si>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</si>
  <si>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</si>
  <si>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</si>
  <si>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</si>
  <si>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</si>
  <si>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</si>
  <si>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</si>
  <si>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</si>
  <si>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</si>
  <si>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</si>
  <si>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</si>
  <si>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</si>
  <si>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</si>
  <si>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</si>
  <si>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</si>
  <si>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</si>
  <si>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</si>
  <si>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</si>
  <si>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</si>
  <si>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</si>
  <si>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</si>
  <si>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</si>
  <si>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</si>
  <si>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</si>
  <si>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</si>
  <si>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</si>
  <si>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</si>
  <si>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</si>
  <si>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</si>
  <si>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</si>
  <si>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</si>
  <si>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</si>
  <si>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</si>
  <si>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</si>
  <si>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</si>
  <si>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</si>
  <si>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</si>
  <si>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</si>
  <si>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</si>
  <si>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</si>
  <si>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</si>
  <si>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</si>
  <si>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</si>
  <si>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</si>
  <si>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</si>
  <si>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</si>
  <si>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</si>
  <si>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</si>
  <si>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</si>
  <si>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</si>
  <si>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</si>
  <si>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</si>
  <si>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</si>
  <si>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</si>
  <si>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</si>
  <si>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</si>
  <si>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</si>
  <si>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</si>
  <si>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</si>
  <si>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</si>
  <si>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</si>
  <si>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</si>
  <si>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</si>
  <si>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</si>
  <si>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</si>
  <si>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</si>
  <si>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</si>
  <si>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</si>
  <si>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</si>
  <si>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</si>
  <si>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</si>
  <si>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</si>
  <si>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</si>
  <si>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</si>
  <si>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</si>
  <si>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</si>
  <si>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</si>
  <si>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</si>
  <si>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</si>
  <si>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</si>
  <si>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</si>
  <si>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</si>
  <si>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</si>
  <si>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</si>
  <si>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</si>
  <si>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</si>
  <si>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</si>
  <si>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</si>
  <si>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</si>
  <si>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</si>
  <si>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</si>
  <si>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</si>
  <si>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</si>
  <si>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</si>
  <si>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</si>
  <si>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</si>
  <si>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</si>
  <si>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</si>
  <si>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</si>
  <si>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</si>
  <si>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</si>
  <si>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</si>
  <si>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</si>
  <si>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</si>
  <si>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</si>
  <si>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</si>
  <si>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</si>
  <si>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</si>
  <si>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</si>
  <si>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</si>
  <si>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</si>
  <si>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</si>
  <si>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</si>
  <si>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</si>
  <si>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</si>
  <si>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</si>
  <si>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</si>
  <si>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</si>
  <si>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</si>
  <si>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</si>
  <si>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</si>
  <si>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</si>
  <si>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</si>
  <si>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</si>
  <si>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</si>
  <si>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</si>
  <si>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</si>
  <si>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</si>
  <si>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</si>
  <si>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</si>
  <si>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</si>
  <si>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</si>
  <si>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</si>
  <si>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</si>
  <si>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</si>
  <si>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</si>
  <si>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</si>
  <si>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</si>
  <si>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</si>
  <si>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</si>
  <si>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</si>
  <si>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</si>
  <si>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</si>
  <si>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</si>
  <si>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</si>
  <si>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</si>
  <si>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</si>
  <si>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</si>
  <si>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</si>
  <si>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</si>
  <si>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</si>
  <si>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</si>
  <si>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</si>
  <si>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</si>
  <si>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</si>
  <si>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</si>
  <si>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</si>
  <si>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</si>
  <si>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</si>
  <si>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</si>
  <si>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</si>
  <si>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</si>
  <si>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</si>
  <si>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</si>
  <si>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</si>
  <si>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</si>
  <si>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</si>
  <si>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</si>
  <si>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</si>
  <si>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</si>
  <si>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</si>
  <si>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</si>
  <si>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</si>
  <si>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</si>
  <si>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</si>
  <si>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</si>
  <si>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</si>
  <si>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</si>
  <si>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</si>
  <si>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</si>
  <si>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</si>
  <si>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</si>
  <si>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</si>
  <si>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</si>
  <si>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</si>
  <si>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</si>
  <si>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</si>
  <si>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</si>
  <si>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</si>
  <si>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</si>
  <si>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</si>
  <si>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</si>
  <si>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</si>
  <si>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</si>
  <si>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</si>
  <si>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</si>
  <si>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</si>
  <si>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</si>
  <si>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</si>
  <si>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</si>
  <si>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</si>
  <si>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</si>
  <si>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</si>
  <si>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</si>
  <si>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</si>
  <si>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</si>
  <si>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</si>
  <si>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</si>
  <si>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</si>
  <si>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</si>
  <si>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</si>
  <si>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</si>
  <si>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</si>
  <si>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</si>
  <si>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</si>
  <si>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</si>
  <si>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</si>
  <si>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</si>
  <si>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</si>
  <si>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</si>
  <si>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</si>
  <si>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</si>
  <si>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</si>
  <si>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</si>
  <si>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</si>
  <si>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</si>
  <si>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</si>
  <si>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</si>
  <si>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</si>
  <si>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</si>
  <si>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</si>
  <si>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</si>
  <si>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</si>
  <si>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</si>
  <si>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</si>
  <si>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</si>
  <si>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</si>
  <si>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</si>
  <si>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</si>
  <si>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</si>
  <si>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</si>
  <si>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</si>
  <si>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</si>
  <si>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</si>
  <si>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</si>
  <si>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</si>
  <si>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</si>
  <si>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</si>
  <si>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</si>
  <si>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</si>
  <si>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</si>
  <si>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</si>
  <si>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</si>
  <si>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</si>
  <si>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</si>
  <si>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</si>
  <si>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</si>
  <si>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</si>
  <si>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</si>
  <si>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</si>
  <si>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</si>
  <si>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</si>
  <si>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</si>
  <si>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</si>
  <si>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</si>
  <si>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</si>
  <si>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</si>
  <si>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</si>
  <si>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</si>
  <si>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</si>
  <si>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</si>
  <si>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</si>
  <si>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</si>
  <si>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</si>
  <si>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</si>
  <si>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</si>
  <si>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</si>
  <si>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</si>
  <si>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</si>
  <si>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</si>
  <si>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</si>
  <si>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</si>
  <si>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</si>
  <si>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</si>
  <si>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</si>
  <si>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</si>
  <si>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</si>
  <si>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</si>
  <si>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</si>
  <si>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</si>
  <si>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</si>
  <si>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</si>
  <si>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</si>
  <si>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</si>
  <si>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</si>
  <si>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</si>
  <si>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</si>
  <si>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</si>
  <si>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</si>
  <si>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</si>
  <si>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</si>
  <si>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</si>
  <si>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</si>
  <si>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</si>
  <si>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</si>
  <si>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</si>
  <si>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</si>
  <si>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</si>
  <si>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</si>
  <si>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</si>
  <si>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</si>
  <si>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</si>
  <si>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</si>
  <si>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</si>
  <si>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</si>
  <si>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</si>
  <si>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</si>
  <si>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</si>
  <si>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</si>
  <si>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</si>
  <si>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</si>
  <si>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</si>
  <si>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</si>
  <si>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</si>
  <si>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</si>
  <si>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</si>
  <si>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</si>
  <si>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</si>
  <si>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</si>
  <si>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</si>
  <si>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</si>
  <si>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</si>
  <si>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</si>
  <si>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</si>
  <si>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</si>
  <si>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</si>
  <si>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</si>
  <si>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</si>
  <si>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</si>
  <si>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</si>
  <si>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</si>
  <si>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</si>
  <si>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</si>
  <si>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</si>
  <si>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</si>
  <si>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</si>
  <si>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</si>
  <si>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</si>
  <si>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</si>
  <si>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</si>
  <si>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</si>
  <si>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</si>
  <si>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</si>
  <si>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</si>
  <si>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</si>
  <si>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</si>
  <si>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</si>
  <si>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</si>
  <si>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</si>
  <si>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</si>
  <si>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</si>
  <si>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</si>
  <si>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</si>
  <si>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</si>
  <si>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</si>
  <si>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</si>
  <si>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</si>
  <si>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</si>
  <si>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</si>
  <si>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</si>
  <si>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</si>
  <si>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</si>
  <si>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</si>
  <si>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</si>
  <si>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</si>
  <si>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</si>
  <si>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</si>
  <si>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</si>
  <si>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</si>
  <si>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</si>
  <si>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</si>
  <si>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</si>
  <si>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</si>
  <si>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</si>
  <si>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</si>
  <si>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</si>
  <si>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</si>
  <si>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</si>
  <si>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</si>
  <si>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</si>
  <si>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</si>
  <si>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</si>
  <si>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</si>
  <si>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</si>
  <si>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</si>
  <si>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</si>
  <si>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</si>
  <si>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</si>
  <si>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</si>
  <si>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</si>
  <si>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</si>
  <si>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</si>
  <si>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</si>
  <si>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</si>
  <si>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</si>
  <si>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</si>
  <si>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</si>
  <si>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</si>
  <si>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</si>
  <si>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</si>
  <si>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</si>
  <si>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</si>
  <si>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</si>
  <si>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</si>
  <si>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</si>
  <si>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</si>
  <si>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</si>
  <si>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</si>
  <si>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</si>
  <si>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</si>
  <si>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</si>
  <si>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</si>
  <si>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</si>
  <si>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</si>
  <si>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</si>
  <si>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</si>
  <si>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</si>
  <si>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</si>
  <si>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</si>
  <si>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</si>
  <si>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</si>
  <si>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</si>
  <si>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</si>
  <si>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</si>
  <si>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</si>
  <si>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</si>
  <si>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</si>
  <si>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</si>
  <si>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</si>
  <si>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</si>
  <si>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</si>
  <si>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</si>
  <si>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</si>
  <si>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</si>
  <si>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</si>
  <si>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</si>
  <si>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</si>
  <si>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</si>
  <si>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</si>
  <si>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</si>
  <si>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</si>
  <si>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</si>
  <si>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</si>
  <si>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</si>
  <si>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</si>
  <si>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</si>
  <si>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</si>
  <si>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</si>
  <si>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</si>
  <si>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</si>
  <si>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</si>
  <si>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</si>
  <si>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</si>
  <si>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</si>
  <si>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</si>
  <si>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</si>
  <si>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</si>
  <si>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</si>
  <si>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</si>
  <si>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</si>
  <si>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</si>
  <si>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</si>
  <si>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</si>
  <si>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</si>
  <si>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</si>
  <si>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</si>
  <si>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</si>
  <si>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</si>
  <si>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</si>
  <si>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</si>
  <si>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</si>
  <si>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</si>
  <si>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</si>
  <si>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</si>
  <si>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</si>
  <si>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</si>
  <si>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</si>
  <si>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</si>
  <si>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</si>
  <si>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</si>
  <si>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</si>
  <si>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</si>
  <si>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</si>
  <si>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</si>
  <si>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</si>
  <si>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</si>
  <si>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</si>
  <si>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</si>
  <si>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</si>
  <si>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</si>
  <si>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</si>
  <si>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</si>
  <si>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</si>
  <si>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</si>
  <si>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</si>
  <si>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</si>
  <si>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</si>
  <si>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</si>
  <si>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</si>
  <si>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</si>
  <si>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</si>
  <si>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</si>
  <si>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</si>
  <si>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</si>
  <si>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</si>
  <si>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</si>
  <si>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</si>
  <si>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</si>
  <si>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</si>
  <si>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</si>
  <si>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</si>
  <si>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</si>
  <si>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</si>
  <si>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</si>
  <si>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</si>
  <si>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</si>
  <si>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</si>
  <si>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</si>
  <si>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</si>
  <si>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</si>
  <si>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</si>
  <si>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</si>
  <si>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</si>
  <si>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</si>
  <si>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</si>
  <si>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</si>
  <si>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</si>
  <si>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</si>
  <si>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</si>
  <si>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</si>
  <si>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</si>
  <si>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</si>
  <si>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</si>
  <si>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</si>
  <si>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</si>
  <si>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</si>
  <si>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</si>
  <si>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</si>
  <si>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</si>
  <si>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</si>
  <si>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</si>
  <si>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</si>
  <si>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</si>
  <si>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</si>
  <si>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</si>
  <si>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</si>
  <si>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</si>
  <si>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</si>
  <si>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</si>
  <si>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</si>
  <si>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</si>
  <si>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</si>
  <si>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</si>
  <si>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</si>
  <si>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</si>
  <si>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</si>
  <si>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</si>
  <si>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</si>
  <si>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</si>
  <si>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</si>
  <si>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</si>
  <si>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</si>
  <si>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</si>
  <si>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</si>
  <si>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</si>
  <si>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</si>
  <si>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</si>
  <si>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</si>
  <si>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</si>
  <si>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</si>
  <si>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</si>
  <si>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</si>
  <si>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</si>
  <si>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</si>
  <si>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</si>
  <si>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</si>
  <si>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</si>
  <si>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</si>
  <si>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</si>
  <si>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</si>
  <si>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</si>
  <si>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</si>
  <si>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</si>
  <si>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</si>
  <si>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</si>
  <si>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</si>
  <si>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</si>
  <si>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</si>
  <si>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</si>
  <si>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</si>
  <si>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</si>
  <si>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</si>
  <si>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</si>
  <si>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</si>
  <si>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</si>
  <si>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</si>
  <si>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</si>
  <si>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</si>
  <si>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</si>
  <si>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</si>
  <si>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</si>
  <si>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</si>
  <si>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</si>
  <si>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</si>
  <si>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</si>
  <si>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</si>
  <si>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</si>
  <si>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</si>
  <si>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</si>
  <si>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</si>
  <si>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</si>
  <si>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</si>
  <si>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</si>
  <si>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</si>
  <si>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</si>
  <si>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</si>
  <si>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</si>
  <si>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</si>
  <si>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</si>
  <si>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</si>
  <si>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</si>
  <si>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</si>
  <si>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</si>
  <si>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</si>
  <si>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</si>
  <si>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</si>
  <si>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</si>
  <si>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</si>
  <si>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</si>
  <si>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</si>
  <si>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</si>
  <si>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</si>
  <si>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</si>
  <si>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</si>
  <si>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</si>
  <si>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</si>
  <si>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</si>
  <si>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</si>
  <si>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</si>
  <si>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</si>
  <si>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</si>
  <si>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</si>
  <si>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</si>
  <si>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</si>
  <si>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</si>
  <si>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</si>
  <si>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</si>
  <si>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</si>
  <si>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</si>
  <si>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</si>
  <si>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</si>
  <si>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</si>
  <si>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</si>
  <si>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</si>
  <si>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</si>
  <si>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</si>
  <si>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</si>
  <si>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</si>
  <si>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</si>
  <si>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</si>
  <si>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</si>
  <si>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</si>
  <si>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</si>
  <si>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</si>
  <si>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</si>
  <si>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</si>
  <si>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</si>
  <si>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</si>
  <si>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</si>
  <si>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</si>
  <si>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</si>
  <si>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</si>
  <si>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</si>
  <si>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</si>
  <si>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</si>
  <si>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</si>
  <si>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</si>
  <si>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</si>
  <si>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</si>
  <si>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</si>
  <si>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</si>
  <si>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</si>
  <si>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</si>
  <si>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</si>
  <si>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</si>
  <si>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</si>
  <si>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</si>
  <si>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</si>
  <si>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</si>
  <si>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</si>
  <si>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</si>
  <si>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</si>
  <si>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</si>
  <si>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</si>
  <si>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</si>
  <si>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</si>
  <si>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</si>
  <si>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</si>
  <si>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</si>
  <si>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</si>
  <si>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</si>
  <si>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</si>
  <si>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</si>
  <si>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</si>
  <si>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</si>
  <si>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</si>
  <si>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</si>
  <si>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</si>
  <si>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</si>
  <si>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</si>
  <si>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</si>
  <si>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</si>
  <si>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</si>
  <si>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</si>
  <si>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</si>
  <si>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</si>
  <si>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</si>
  <si>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</si>
  <si>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</si>
  <si>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</si>
  <si>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</si>
  <si>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</si>
  <si>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</si>
  <si>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</si>
  <si>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</si>
  <si>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</si>
  <si>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</si>
  <si>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</si>
  <si>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</si>
  <si>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</si>
  <si>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</si>
  <si>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</si>
  <si>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</si>
  <si>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</si>
  <si>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</si>
  <si>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</si>
  <si>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</si>
  <si>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</si>
  <si>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</si>
  <si>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</si>
  <si>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</si>
  <si>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</si>
  <si>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</si>
  <si>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</si>
  <si>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</si>
  <si>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</si>
  <si>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</si>
  <si>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</si>
  <si>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</si>
  <si>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</si>
  <si>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</si>
  <si>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</si>
  <si>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</si>
  <si>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</si>
  <si>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</si>
  <si>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</si>
  <si>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</si>
  <si>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</si>
  <si>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</si>
  <si>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</si>
  <si>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</si>
  <si>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</si>
  <si>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</si>
  <si>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</si>
  <si>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</si>
  <si>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</si>
  <si>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</si>
  <si>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</si>
  <si>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</si>
  <si>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</si>
  <si>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</si>
  <si>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</si>
  <si>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</si>
  <si>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</si>
  <si>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</si>
  <si>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</si>
  <si>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</si>
  <si>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</si>
  <si>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</si>
  <si>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</si>
  <si>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</si>
  <si>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</si>
  <si>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</si>
  <si>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</si>
  <si>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</si>
  <si>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</si>
  <si>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</si>
  <si>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</si>
  <si>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</si>
  <si>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</si>
  <si>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</si>
  <si>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</si>
  <si>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</si>
  <si>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</si>
  <si>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</si>
  <si>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</si>
  <si>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</si>
  <si>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</si>
  <si>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</si>
  <si>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</si>
  <si>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</si>
  <si>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</si>
  <si>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</si>
  <si>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</si>
  <si>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</si>
  <si>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</si>
  <si>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</si>
  <si>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</si>
  <si>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</si>
  <si>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</si>
  <si>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</si>
  <si>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</si>
  <si>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</si>
  <si>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</si>
  <si>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</si>
  <si>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</si>
  <si>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</si>
  <si>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</si>
  <si>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</si>
  <si>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</si>
  <si>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</si>
  <si>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</si>
  <si>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</si>
  <si>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</si>
  <si>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</si>
  <si>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</si>
  <si>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</si>
  <si>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</si>
  <si>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</si>
  <si>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</si>
  <si>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</si>
  <si>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</si>
  <si>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</si>
  <si>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</si>
  <si>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</si>
  <si>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</si>
  <si>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</si>
  <si>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</si>
  <si>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</si>
  <si>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</si>
  <si>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</si>
  <si>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</si>
  <si>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</si>
  <si>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</si>
  <si>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</si>
  <si>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</si>
  <si>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</si>
  <si>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</si>
  <si>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</si>
  <si>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</si>
  <si>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</si>
  <si>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</si>
  <si>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</si>
  <si>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</si>
  <si>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</si>
  <si>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</si>
  <si>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</si>
  <si>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</si>
  <si>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</si>
  <si>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</si>
  <si>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</si>
  <si>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</si>
  <si>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</si>
  <si>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</si>
  <si>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</si>
  <si>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</si>
  <si>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</si>
  <si>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</si>
  <si>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</si>
  <si>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</si>
  <si>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</si>
  <si>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</si>
  <si>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</si>
  <si>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</si>
  <si>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</si>
  <si>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</si>
  <si>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</si>
  <si>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</si>
  <si>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</si>
  <si>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</si>
  <si>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</si>
  <si>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</si>
  <si>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</si>
  <si>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</si>
  <si>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</si>
  <si>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</si>
  <si>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</si>
  <si>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</si>
  <si>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</si>
  <si>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</si>
  <si>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</si>
  <si>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</si>
  <si>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</si>
  <si>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</si>
  <si>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</si>
  <si>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</si>
  <si>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</si>
  <si>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</si>
  <si>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</si>
  <si>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</si>
  <si>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</si>
  <si>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</si>
  <si>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</si>
  <si>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</si>
  <si>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</si>
  <si>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</si>
  <si>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</si>
  <si>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</si>
  <si>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</si>
  <si>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</si>
  <si>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</si>
  <si>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</si>
  <si>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</si>
  <si>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</si>
  <si>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</si>
  <si>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</si>
  <si>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</si>
  <si>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</si>
  <si>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</si>
  <si>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</si>
  <si>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</si>
  <si>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</si>
  <si>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</si>
  <si>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</si>
  <si>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</si>
  <si>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</si>
  <si>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</si>
  <si>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</si>
  <si>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</si>
  <si>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</si>
  <si>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</si>
  <si>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</si>
  <si>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</si>
  <si>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</si>
  <si>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</si>
  <si>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</si>
  <si>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</si>
  <si>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</si>
  <si>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</si>
  <si>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</si>
  <si>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</si>
  <si>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</si>
  <si>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</si>
  <si>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</si>
  <si>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</si>
  <si>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</si>
  <si>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</si>
  <si>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</si>
  <si>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</si>
  <si>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</si>
  <si>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</si>
  <si>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</si>
  <si>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</si>
  <si>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</si>
  <si>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</si>
  <si>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</si>
  <si>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</si>
  <si>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</si>
  <si>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</si>
  <si>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</si>
  <si>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</si>
  <si>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</si>
  <si>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</si>
  <si>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</si>
  <si>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</si>
  <si>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</si>
  <si>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</si>
  <si>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</si>
  <si>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</si>
  <si>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</si>
  <si>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</si>
  <si>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</si>
  <si>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</si>
  <si>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</si>
  <si>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</si>
  <si>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</si>
  <si>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</si>
  <si>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</si>
  <si>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</si>
  <si>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</si>
  <si>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</si>
  <si>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</si>
  <si>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</si>
  <si>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</si>
  <si>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</si>
  <si>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</si>
  <si>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</si>
  <si>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</si>
  <si>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</si>
  <si>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</si>
  <si>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</si>
  <si>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</si>
  <si>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</si>
  <si>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</si>
  <si>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</si>
  <si>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</si>
  <si>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</si>
  <si>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</si>
  <si>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</si>
  <si>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</si>
  <si>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</si>
  <si>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</si>
  <si>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</si>
  <si>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</si>
  <si>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</si>
  <si>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</si>
  <si>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</si>
  <si>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</si>
  <si>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</si>
  <si>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</si>
  <si>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</si>
  <si>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</si>
  <si>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</si>
  <si>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</si>
  <si>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</si>
  <si>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</si>
  <si>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</si>
  <si>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</si>
  <si>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</si>
  <si>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</si>
  <si>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</si>
  <si>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</si>
  <si>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</si>
  <si>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</si>
  <si>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</si>
  <si>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</si>
  <si>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</si>
  <si>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</si>
  <si>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</si>
  <si>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</si>
  <si>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</si>
  <si>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</si>
  <si>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</si>
  <si>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</si>
  <si>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</si>
  <si>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</si>
  <si>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</si>
  <si>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</si>
  <si>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</si>
  <si>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</si>
  <si>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</si>
  <si>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</si>
  <si>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</si>
  <si>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</si>
  <si>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</si>
  <si>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</si>
  <si>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</si>
  <si>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</si>
  <si>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</si>
  <si>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</si>
  <si>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</si>
  <si>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</si>
  <si>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</si>
  <si>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</si>
  <si>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</si>
  <si>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</si>
  <si>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</si>
  <si>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</si>
  <si>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</si>
  <si>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</si>
  <si>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</si>
  <si>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</si>
  <si>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</si>
  <si>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</si>
  <si>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</si>
  <si>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</si>
  <si>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</si>
  <si>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</si>
  <si>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</si>
  <si>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</si>
  <si>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</si>
  <si>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</si>
  <si>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</si>
  <si>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</si>
  <si>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</si>
  <si>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</si>
  <si>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</si>
  <si>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</si>
  <si>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</si>
  <si>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</si>
  <si>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</si>
  <si>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</si>
  <si>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</si>
  <si>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</si>
  <si>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</si>
  <si>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</si>
  <si>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</si>
  <si>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</si>
  <si>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</si>
  <si>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</si>
  <si>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</si>
  <si>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</si>
  <si>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</si>
  <si>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</si>
  <si>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</si>
  <si>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</si>
  <si>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</si>
  <si>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</si>
  <si>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</si>
  <si>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</si>
  <si>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</si>
  <si>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</si>
  <si>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</si>
  <si>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</si>
  <si>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</si>
  <si>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</si>
  <si>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</si>
  <si>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</si>
  <si>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</si>
  <si>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</si>
  <si>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</si>
  <si>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</si>
  <si>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</si>
  <si>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</si>
  <si>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</si>
  <si>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</si>
  <si>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</si>
  <si>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</si>
  <si>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</si>
  <si>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</si>
  <si>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</si>
  <si>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</si>
  <si>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</si>
  <si>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</si>
  <si>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</si>
  <si>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</si>
  <si>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</si>
  <si>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</si>
  <si>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</si>
  <si>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</si>
  <si>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</si>
  <si>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</si>
  <si>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</si>
  <si>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</si>
  <si>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</si>
  <si>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</si>
  <si>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</si>
  <si>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</si>
  <si>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</si>
  <si>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</si>
  <si>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</si>
  <si>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</si>
  <si>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</si>
  <si>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</si>
  <si>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</si>
  <si>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</si>
  <si>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</si>
  <si>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</si>
  <si>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</si>
  <si>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</si>
  <si>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</si>
  <si>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</si>
  <si>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</si>
  <si>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</si>
  <si>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</si>
  <si>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</si>
  <si>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</si>
  <si>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</si>
  <si>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</si>
  <si>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</si>
  <si>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</si>
  <si>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</si>
  <si>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</si>
  <si>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</si>
  <si>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</si>
  <si>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</si>
  <si>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</si>
  <si>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</si>
  <si>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</si>
  <si>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</si>
  <si>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</si>
  <si>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</si>
  <si>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</si>
  <si>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</si>
  <si>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</si>
  <si>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</si>
  <si>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</si>
  <si>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</si>
  <si>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</si>
  <si>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</si>
  <si>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</si>
  <si>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</si>
  <si>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</si>
  <si>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</si>
  <si>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</si>
  <si>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</si>
  <si>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</si>
  <si>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</si>
  <si>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</si>
  <si>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</si>
  <si>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</si>
  <si>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</si>
  <si>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</si>
  <si>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</si>
  <si>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</si>
  <si>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</si>
  <si>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</si>
  <si>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</si>
  <si>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</si>
  <si>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</si>
  <si>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</si>
  <si>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</si>
  <si>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</si>
  <si>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</si>
  <si>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</si>
  <si>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</si>
  <si>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</si>
  <si>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</si>
  <si>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</si>
  <si>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</si>
  <si>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</si>
  <si>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</si>
  <si>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</si>
  <si>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</si>
  <si>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</si>
  <si>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</si>
  <si>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</si>
  <si>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</si>
  <si>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</si>
  <si>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</si>
  <si>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</si>
  <si>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</si>
  <si>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</si>
  <si>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</si>
  <si>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</si>
  <si>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</si>
  <si>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</si>
  <si>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</si>
  <si>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</si>
  <si>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</si>
  <si>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</si>
  <si>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</si>
  <si>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</si>
  <si>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</si>
  <si>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</si>
  <si>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</si>
  <si>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</si>
  <si>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</si>
  <si>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</si>
  <si>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</si>
  <si>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</si>
  <si>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</si>
  <si>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</si>
  <si>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</si>
  <si>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</si>
  <si>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</si>
  <si>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</si>
  <si>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</si>
  <si>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</si>
  <si>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</si>
  <si>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</si>
  <si>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</si>
  <si>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</si>
  <si>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</si>
  <si>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</si>
  <si>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</si>
  <si>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</si>
  <si>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</si>
  <si>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</si>
  <si>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</si>
  <si>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</si>
  <si>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</si>
  <si>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</si>
  <si>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</si>
  <si>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</si>
  <si>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</si>
  <si>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</si>
  <si>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</si>
  <si>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</si>
  <si>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</si>
  <si>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</si>
  <si>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</si>
  <si>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</si>
  <si>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</si>
  <si>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</si>
  <si>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</si>
  <si>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</si>
  <si>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</si>
  <si>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</si>
  <si>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</si>
  <si>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</si>
  <si>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</si>
  <si>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</si>
  <si>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</si>
  <si>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</si>
  <si>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</si>
  <si>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</si>
  <si>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</si>
  <si>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</si>
  <si>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</si>
  <si>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</si>
  <si>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</si>
  <si>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</si>
  <si>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</si>
  <si>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</si>
  <si>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</si>
  <si>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</si>
  <si>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</si>
  <si>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</si>
  <si>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</si>
  <si>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</si>
  <si>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</si>
  <si>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</si>
  <si>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</si>
  <si>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</si>
  <si>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</si>
  <si>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</si>
  <si>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</si>
  <si>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</si>
  <si>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</si>
  <si>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</si>
  <si>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</si>
  <si>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</si>
  <si>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</si>
  <si>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</si>
  <si>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</si>
  <si>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</si>
  <si>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</si>
  <si>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</si>
  <si>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</si>
  <si>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</si>
  <si>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</si>
  <si>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</si>
  <si>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</si>
  <si>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</si>
  <si>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</si>
  <si>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</si>
  <si>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</si>
  <si>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</si>
  <si>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</si>
  <si>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</si>
  <si>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</si>
  <si>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</si>
  <si>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</si>
  <si>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</si>
  <si>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</si>
  <si>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</si>
  <si>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</si>
  <si>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</si>
  <si>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</si>
  <si>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</si>
  <si>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</si>
  <si>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</si>
  <si>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</si>
  <si>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</si>
  <si>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</si>
  <si>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</si>
  <si>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</si>
  <si>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</si>
  <si>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</si>
  <si>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</si>
  <si>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</si>
  <si>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</si>
  <si>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</si>
  <si>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</si>
  <si>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</si>
  <si>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</si>
  <si>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</si>
  <si>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</si>
  <si>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</si>
  <si>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</si>
  <si>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</si>
  <si>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</si>
  <si>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</si>
  <si>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</si>
  <si>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</si>
  <si>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</si>
  <si>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</si>
  <si>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</si>
  <si>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</si>
  <si>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</si>
  <si>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</si>
  <si>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</si>
  <si>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</si>
  <si>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</si>
  <si>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</si>
  <si>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</si>
  <si>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</si>
  <si>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</si>
  <si>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</si>
  <si>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</si>
  <si>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</si>
  <si>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</si>
  <si>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</si>
  <si>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</si>
  <si>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</si>
  <si>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</si>
  <si>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</si>
  <si>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</si>
  <si>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</si>
  <si>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</si>
  <si>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</si>
  <si>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</si>
  <si>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</si>
  <si>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</si>
  <si>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</si>
  <si>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</si>
  <si>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</si>
  <si>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</si>
  <si>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</si>
  <si>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</si>
  <si>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</si>
  <si>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</si>
  <si>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</si>
  <si>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</si>
  <si>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</si>
  <si>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</si>
  <si>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</si>
  <si>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</si>
  <si>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</si>
  <si>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</si>
  <si>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</si>
  <si>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</si>
  <si>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</si>
  <si>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</si>
  <si>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</si>
  <si>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</si>
  <si>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</si>
  <si>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</si>
  <si>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</si>
  <si>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</si>
  <si>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</si>
  <si>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</si>
  <si>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</si>
  <si>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</si>
  <si>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</si>
  <si>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</si>
  <si>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</si>
  <si>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</si>
  <si>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</si>
  <si>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</si>
  <si>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</si>
  <si>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</si>
  <si>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</si>
  <si>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</si>
  <si>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</si>
  <si>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</si>
  <si>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</si>
  <si>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</si>
  <si>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</si>
  <si>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</si>
  <si>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</si>
  <si>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</si>
  <si>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</si>
  <si>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</si>
  <si>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</si>
  <si>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</si>
  <si>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</si>
  <si>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</si>
  <si>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</si>
  <si>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</si>
  <si>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</si>
  <si>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</si>
  <si>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</si>
  <si>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</si>
  <si>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</si>
  <si>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</si>
  <si>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</si>
  <si>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</si>
  <si>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</si>
  <si>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</si>
  <si>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</si>
  <si>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</si>
  <si>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</si>
  <si>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</si>
  <si>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</si>
  <si>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</si>
  <si>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</si>
  <si>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</si>
  <si>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</si>
  <si>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</si>
  <si>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</si>
  <si>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</si>
  <si>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</si>
  <si>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</si>
  <si>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</si>
  <si>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</si>
  <si>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</si>
  <si>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</si>
  <si>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</si>
  <si>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</si>
  <si>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</si>
  <si>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</si>
  <si>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</si>
  <si>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</si>
  <si>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</si>
  <si>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</si>
  <si>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</si>
  <si>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</si>
  <si>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</si>
  <si>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</si>
  <si>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</si>
  <si>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</si>
  <si>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</si>
  <si>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</si>
  <si>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</si>
  <si>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</si>
  <si>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</si>
  <si>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</si>
  <si>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</si>
  <si>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</si>
  <si>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</si>
  <si>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</si>
  <si>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</si>
  <si>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</si>
  <si>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</si>
  <si>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</si>
  <si>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</si>
  <si>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</si>
  <si>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</si>
  <si>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</si>
  <si>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</si>
  <si>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</si>
  <si>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</si>
  <si>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</si>
  <si>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</si>
  <si>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</si>
  <si>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</si>
  <si>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</si>
  <si>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</si>
  <si>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</si>
  <si>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</si>
  <si>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</si>
  <si>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</si>
  <si>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</si>
  <si>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</si>
  <si>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</si>
  <si>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</si>
  <si>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</si>
  <si>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</si>
  <si>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</si>
  <si>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</si>
  <si>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</si>
  <si>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</si>
  <si>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</si>
  <si>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</si>
  <si>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</si>
  <si>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</si>
  <si>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</si>
  <si>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</si>
  <si>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</si>
  <si>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</si>
  <si>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</si>
  <si>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</si>
  <si>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</si>
  <si>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</si>
  <si>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</si>
  <si>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</si>
  <si>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</si>
  <si>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</si>
  <si>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</si>
  <si>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</si>
  <si>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</si>
  <si>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</si>
  <si>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</si>
  <si>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</si>
  <si>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</si>
  <si>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</si>
  <si>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</si>
  <si>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</si>
  <si>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</si>
  <si>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</si>
  <si>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</si>
  <si>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</si>
  <si>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</si>
  <si>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</si>
  <si>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</si>
  <si>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</si>
  <si>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</si>
  <si>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</si>
  <si>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</si>
  <si>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</si>
  <si>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</si>
  <si>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</si>
  <si>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</si>
  <si>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</si>
  <si>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</si>
  <si>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</si>
  <si>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</si>
  <si>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</si>
  <si>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</si>
  <si>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</si>
  <si>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</si>
  <si>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</si>
  <si>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</si>
  <si>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</si>
  <si>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</si>
  <si>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</si>
  <si>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</si>
  <si>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</si>
  <si>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</si>
  <si>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</si>
  <si>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</si>
  <si>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</si>
  <si>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</si>
  <si>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</si>
  <si>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</si>
  <si>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</si>
  <si>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</si>
  <si>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</si>
  <si>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</si>
  <si>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</si>
  <si>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</si>
  <si>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</si>
  <si>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</si>
  <si>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</si>
  <si>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</si>
  <si>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</si>
  <si>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</si>
  <si>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</si>
  <si>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</si>
  <si>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</si>
  <si>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</si>
  <si>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</si>
  <si>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</si>
  <si>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</si>
  <si>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</si>
  <si>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</si>
  <si>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</si>
  <si>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</si>
  <si>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</si>
  <si>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</si>
  <si>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</si>
  <si>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</si>
  <si>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</si>
  <si>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</si>
  <si>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</si>
  <si>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</si>
  <si>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</si>
  <si>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</si>
  <si>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</si>
  <si>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</si>
  <si>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</si>
  <si>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</si>
  <si>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</si>
  <si>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</si>
  <si>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</si>
  <si>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</si>
  <si>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</si>
  <si>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</si>
  <si>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</si>
  <si>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</si>
  <si>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</si>
  <si>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</si>
  <si>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</si>
  <si>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</si>
  <si>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</si>
  <si>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</si>
  <si>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</si>
  <si>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</si>
  <si>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</si>
  <si>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</si>
  <si>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</si>
  <si>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</si>
  <si>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</si>
  <si>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</si>
  <si>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</si>
  <si>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</si>
  <si>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</si>
  <si>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</si>
  <si>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</si>
  <si>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</si>
  <si>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</si>
  <si>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</si>
  <si>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</si>
  <si>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</si>
  <si>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</si>
  <si>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</si>
  <si>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</si>
  <si>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</si>
  <si>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</si>
  <si>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</si>
  <si>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</si>
  <si>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</si>
  <si>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</si>
  <si>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</si>
  <si>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</si>
  <si>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</si>
  <si>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</si>
  <si>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</si>
  <si>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</si>
  <si>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</si>
  <si>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</si>
  <si>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</si>
  <si>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</si>
  <si>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</si>
  <si>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</si>
  <si>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</si>
  <si>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</si>
  <si>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</si>
  <si>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</si>
  <si>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</si>
  <si>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</si>
  <si>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</si>
  <si>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</si>
  <si>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</si>
  <si>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</si>
  <si>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</si>
  <si>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</si>
  <si>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</si>
  <si>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</si>
  <si>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</si>
  <si>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</si>
  <si>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</si>
  <si>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</si>
  <si>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</si>
  <si>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</si>
  <si>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</si>
  <si>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</si>
  <si>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</si>
  <si>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</si>
  <si>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</si>
  <si>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</si>
  <si>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</si>
  <si>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</si>
  <si>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</si>
  <si>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</si>
  <si>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</si>
  <si>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</si>
  <si>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</si>
  <si>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</si>
  <si>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</si>
  <si>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</si>
  <si>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</si>
  <si>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</si>
  <si>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</si>
  <si>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</si>
  <si>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</si>
  <si>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</si>
  <si>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</si>
  <si>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</si>
  <si>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</si>
  <si>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</si>
  <si>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</si>
  <si>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</si>
  <si>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</si>
  <si>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</si>
  <si>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</si>
  <si>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</si>
  <si>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</si>
  <si>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</si>
  <si>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</si>
  <si>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</si>
  <si>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</si>
  <si>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</si>
  <si>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</si>
  <si>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</si>
  <si>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</si>
  <si>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</si>
  <si>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</si>
  <si>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</si>
  <si>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</si>
  <si>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</si>
  <si>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</si>
  <si>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</si>
  <si>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</si>
  <si>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</si>
  <si>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</si>
  <si>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</si>
  <si>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</si>
  <si>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</si>
  <si>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</si>
  <si>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</si>
  <si>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</si>
  <si>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</si>
  <si>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</si>
  <si>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</si>
  <si>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</si>
  <si>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</si>
  <si>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</si>
  <si>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</si>
  <si>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</si>
  <si>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</si>
  <si>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</si>
  <si>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</si>
  <si>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</si>
  <si>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</si>
  <si>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</si>
  <si>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</si>
  <si>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</si>
  <si>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</si>
  <si>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</si>
  <si>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</si>
  <si>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</si>
  <si>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</si>
  <si>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</si>
  <si>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</si>
  <si>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</si>
  <si>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</si>
  <si>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</si>
  <si>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</si>
  <si>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</si>
  <si>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</si>
  <si>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</si>
  <si>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</si>
  <si>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</si>
  <si>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</si>
  <si>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</si>
  <si>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</si>
  <si>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</si>
  <si>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</si>
  <si>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</si>
  <si>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</si>
  <si>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</si>
  <si>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</si>
  <si>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</si>
  <si>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</si>
  <si>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</si>
  <si>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</si>
  <si>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</si>
  <si>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</si>
  <si>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</si>
  <si>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</si>
  <si>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</si>
  <si>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</si>
  <si>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</si>
  <si>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</si>
  <si>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</si>
  <si>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</si>
  <si>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</si>
  <si>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</si>
  <si>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</si>
  <si>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</si>
  <si>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</si>
  <si>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</si>
  <si>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</si>
  <si>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</si>
  <si>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</si>
  <si>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</si>
  <si>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</si>
  <si>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</si>
  <si>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</si>
  <si>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</si>
  <si>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</si>
  <si>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</si>
  <si>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</si>
  <si>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</si>
  <si>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</si>
  <si>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</si>
  <si>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</si>
  <si>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</si>
  <si>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</si>
  <si>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</si>
  <si>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</si>
  <si>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</si>
  <si>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</si>
  <si>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</si>
  <si>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</si>
  <si>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</si>
  <si>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</si>
  <si>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</si>
  <si>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</si>
  <si>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</si>
  <si>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</si>
  <si>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</si>
  <si>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</si>
  <si>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</si>
  <si>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</si>
  <si>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</si>
  <si>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</si>
  <si>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</si>
  <si>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</si>
  <si>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</si>
  <si>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</si>
  <si>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</si>
  <si>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</si>
  <si>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</si>
  <si>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</si>
  <si>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</si>
  <si>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</si>
  <si>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</si>
  <si>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</si>
  <si>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</si>
  <si>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</si>
  <si>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</si>
  <si>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</si>
  <si>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</si>
  <si>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</si>
  <si>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</si>
  <si>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</si>
  <si>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</si>
  <si>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</si>
  <si>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</si>
  <si>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</si>
  <si>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</si>
  <si>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</si>
  <si>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</si>
  <si>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</si>
  <si>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</si>
  <si>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</si>
  <si>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</si>
  <si>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</si>
  <si>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</si>
  <si>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</si>
  <si>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</si>
  <si>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</si>
  <si>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</si>
  <si>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</si>
  <si>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</si>
  <si>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</si>
  <si>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</si>
  <si>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</si>
  <si>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</si>
  <si>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</si>
  <si>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</si>
  <si>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</si>
  <si>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</si>
  <si>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</si>
  <si>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</si>
  <si>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</si>
  <si>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</si>
  <si>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</si>
  <si>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</si>
  <si>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</si>
  <si>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</si>
  <si>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</si>
  <si>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</si>
  <si>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</si>
  <si>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</si>
  <si>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</si>
  <si>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</si>
  <si>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</si>
  <si>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</si>
  <si>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</si>
  <si>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</si>
  <si>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</si>
  <si>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</si>
  <si>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</si>
  <si>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</si>
  <si>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</si>
  <si>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</si>
  <si>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</si>
  <si>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</si>
  <si>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</si>
  <si>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</si>
  <si>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</si>
  <si>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</si>
  <si>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</si>
  <si>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</si>
  <si>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</si>
  <si>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</si>
  <si>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</si>
  <si>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</si>
  <si>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</si>
  <si>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</si>
  <si>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</si>
  <si>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</si>
  <si>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</si>
  <si>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</si>
  <si>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</si>
  <si>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</si>
  <si>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</si>
  <si>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</si>
  <si>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</si>
  <si>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</si>
  <si>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</si>
  <si>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</si>
  <si>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</si>
  <si>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</si>
  <si>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</si>
  <si>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</si>
  <si>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</si>
  <si>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</si>
  <si>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</si>
  <si>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</si>
  <si>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</si>
  <si>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</si>
  <si>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</si>
  <si>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</si>
  <si>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</si>
  <si>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</si>
  <si>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</si>
  <si>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</si>
  <si>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</si>
  <si>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</si>
  <si>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</si>
  <si>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</si>
  <si>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</si>
  <si>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</si>
  <si>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</si>
  <si>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</si>
  <si>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</si>
  <si>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</si>
  <si>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</si>
  <si>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</si>
  <si>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</si>
  <si>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</si>
  <si>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</si>
  <si>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</si>
  <si>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</si>
  <si>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</si>
  <si>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</si>
  <si>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</si>
  <si>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</si>
  <si>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</si>
  <si>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</si>
  <si>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</si>
  <si>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</si>
  <si>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</si>
  <si>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</si>
  <si>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</si>
  <si>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</si>
  <si>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</si>
  <si>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</si>
  <si>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</si>
  <si>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</si>
  <si>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</si>
  <si>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</si>
  <si>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</si>
  <si>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</si>
  <si>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</si>
  <si>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</si>
  <si>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</si>
  <si>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</si>
  <si>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</si>
  <si>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</si>
  <si>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</si>
  <si>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</si>
  <si>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</si>
  <si>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</si>
  <si>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</si>
  <si>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</si>
  <si>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</si>
  <si>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</si>
  <si>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</si>
  <si>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</si>
  <si>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</si>
  <si>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</si>
  <si>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</si>
  <si>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</si>
  <si>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</si>
  <si>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</si>
  <si>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</si>
  <si>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</si>
  <si>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</si>
  <si>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</si>
  <si>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</si>
  <si>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</si>
  <si>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</si>
  <si>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</si>
  <si>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</si>
  <si>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</si>
  <si>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</si>
  <si>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</si>
  <si>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</si>
  <si>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</si>
  <si>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</si>
  <si>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</si>
  <si>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</si>
  <si>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</si>
  <si>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</si>
  <si>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</si>
  <si>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</si>
  <si>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</si>
  <si>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</si>
  <si>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</si>
  <si>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</si>
  <si>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</si>
  <si>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</si>
  <si>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</si>
  <si>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</si>
  <si>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</si>
  <si>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</si>
  <si>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</si>
  <si>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</si>
  <si>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</si>
  <si>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</si>
  <si>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</si>
  <si>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</si>
  <si>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</si>
  <si>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</si>
  <si>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</si>
  <si>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</si>
  <si>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</si>
  <si>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</si>
  <si>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</si>
  <si>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</si>
  <si>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</si>
  <si>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</si>
  <si>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</si>
  <si>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</si>
  <si>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</si>
  <si>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</si>
  <si>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</si>
  <si>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</si>
  <si>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</si>
  <si>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</si>
  <si>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</si>
  <si>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</si>
  <si>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</si>
  <si>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</si>
  <si>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</si>
  <si>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</si>
  <si>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</si>
  <si>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</si>
  <si>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</si>
  <si>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</si>
  <si>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</si>
  <si>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</si>
  <si>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</si>
  <si>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</si>
  <si>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</si>
  <si>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</si>
  <si>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</si>
  <si>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</si>
  <si>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</si>
  <si>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</si>
  <si>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</si>
  <si>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</si>
  <si>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</si>
  <si>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</si>
  <si>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</si>
  <si>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</si>
  <si>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</si>
  <si>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</si>
  <si>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</si>
  <si>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</si>
  <si>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</si>
  <si>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</si>
  <si>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</si>
  <si>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</si>
  <si>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</si>
  <si>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</si>
  <si>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</si>
  <si>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</si>
  <si>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</si>
  <si>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</si>
  <si>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</si>
  <si>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</si>
  <si>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</si>
  <si>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</si>
  <si>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</si>
  <si>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</si>
  <si>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</si>
  <si>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</si>
  <si>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</si>
  <si>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</si>
  <si>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</si>
  <si>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</si>
  <si>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</si>
  <si>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</si>
  <si>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</si>
  <si>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</si>
  <si>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</si>
  <si>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</si>
  <si>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</si>
  <si>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</si>
  <si>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</si>
  <si>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</si>
  <si>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</si>
  <si>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</si>
  <si>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</si>
  <si>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</si>
  <si>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</si>
  <si>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</si>
  <si>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</si>
  <si>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</si>
  <si>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</si>
  <si>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</si>
  <si>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</si>
  <si>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</si>
  <si>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</si>
  <si>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</si>
  <si>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</si>
  <si>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</si>
  <si>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</si>
  <si>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</si>
  <si>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</si>
  <si>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</si>
  <si>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</si>
  <si>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</si>
  <si>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</si>
  <si>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</si>
  <si>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</si>
  <si>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</si>
  <si>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</si>
  <si>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</si>
  <si>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</si>
  <si>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</si>
  <si>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</si>
  <si>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</si>
  <si>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</si>
  <si>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</si>
  <si>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</si>
  <si>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</si>
  <si>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</si>
  <si>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</si>
  <si>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</si>
  <si>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</si>
  <si>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</si>
  <si>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</si>
  <si>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</si>
  <si>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</si>
  <si>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</si>
  <si>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</si>
  <si>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</si>
  <si>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</si>
  <si>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</si>
  <si>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</si>
  <si>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</si>
  <si>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</si>
  <si>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</si>
  <si>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</si>
  <si>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</si>
  <si>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</si>
  <si>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</si>
  <si>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</si>
  <si>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</si>
  <si>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</si>
  <si>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</si>
  <si>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</si>
  <si>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</si>
  <si>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</si>
  <si>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</si>
  <si>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</si>
  <si>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</si>
  <si>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</si>
  <si>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</si>
  <si>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</si>
  <si>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</si>
  <si>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</si>
  <si>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</si>
  <si>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</si>
  <si>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</si>
  <si>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</si>
  <si>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</si>
  <si>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</si>
  <si>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</si>
  <si>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</si>
  <si>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</si>
  <si>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</si>
  <si>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</si>
  <si>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</si>
  <si>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</si>
  <si>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</si>
  <si>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</si>
  <si>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</si>
  <si>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</si>
  <si>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</si>
  <si>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</si>
  <si>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</si>
  <si>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</si>
  <si>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</si>
  <si>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</si>
  <si>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</si>
  <si>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</si>
  <si>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</si>
  <si>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</si>
  <si>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</si>
  <si>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</si>
  <si>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</si>
  <si>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</si>
  <si>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</si>
  <si>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</si>
  <si>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</si>
  <si>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</si>
  <si>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</si>
  <si>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</si>
  <si>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</si>
  <si>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</si>
  <si>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</si>
  <si>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</si>
  <si>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</si>
  <si>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</si>
  <si>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</si>
  <si>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</si>
  <si>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</si>
  <si>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</si>
  <si>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</si>
  <si>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</si>
  <si>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</si>
  <si>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</si>
  <si>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</si>
  <si>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</si>
  <si>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</si>
  <si>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</si>
  <si>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</si>
  <si>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</si>
  <si>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</si>
  <si>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</si>
  <si>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</si>
  <si>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</si>
  <si>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</si>
  <si>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</si>
  <si>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</si>
  <si>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</si>
  <si>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</si>
  <si>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</si>
  <si>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</si>
  <si>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</si>
  <si>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</si>
  <si>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</si>
  <si>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</si>
  <si>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</si>
  <si>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</si>
  <si>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</si>
  <si>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</si>
  <si>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</si>
  <si>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</si>
  <si>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</si>
  <si>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</si>
  <si>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</si>
  <si>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</si>
  <si>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</si>
  <si>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</si>
  <si>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</si>
  <si>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</si>
  <si>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</si>
  <si>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</si>
  <si>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</si>
  <si>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</si>
  <si>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</si>
  <si>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</si>
  <si>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</si>
  <si>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</si>
  <si>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</si>
  <si>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</si>
  <si>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</si>
  <si>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</si>
  <si>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</si>
  <si>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</si>
  <si>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</si>
  <si>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</si>
  <si>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</si>
  <si>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</si>
  <si>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</si>
  <si>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</si>
  <si>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</si>
  <si>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</si>
  <si>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</si>
  <si>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</si>
  <si>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</si>
  <si>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</si>
  <si>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</si>
  <si>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</si>
  <si>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</si>
  <si>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</si>
  <si>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</si>
  <si>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</si>
  <si>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</si>
  <si>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</si>
  <si>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</si>
  <si>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</si>
  <si>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</si>
  <si>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</si>
  <si>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</si>
  <si>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</si>
  <si>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</si>
  <si>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</si>
  <si>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</si>
  <si>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</si>
  <si>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</si>
  <si>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</si>
  <si>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</si>
  <si>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</si>
  <si>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</si>
  <si>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</si>
  <si>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</si>
  <si>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</si>
  <si>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</si>
  <si>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</si>
  <si>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</si>
  <si>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</si>
  <si>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</si>
  <si>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</si>
  <si>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</si>
  <si>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</si>
  <si>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</si>
  <si>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</si>
  <si>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</si>
  <si>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</si>
  <si>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</si>
  <si>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</si>
  <si>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</si>
  <si>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</si>
  <si>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</si>
  <si>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</si>
  <si>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</si>
  <si>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</si>
  <si>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</si>
  <si>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</si>
  <si>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</si>
  <si>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</si>
  <si>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</si>
  <si>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</si>
  <si>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</si>
  <si>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</si>
  <si>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</si>
  <si>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</si>
  <si>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</si>
  <si>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</si>
  <si>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</si>
  <si>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</si>
  <si>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</si>
  <si>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</si>
  <si>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</si>
  <si>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</si>
  <si>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</si>
  <si>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</si>
  <si>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</si>
  <si>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</si>
  <si>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</si>
  <si>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</si>
  <si>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</si>
  <si>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</si>
  <si>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</si>
  <si>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</si>
  <si>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</si>
  <si>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</si>
  <si>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</si>
  <si>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</si>
  <si>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</si>
  <si>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</si>
  <si>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</si>
  <si>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</si>
  <si>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</si>
  <si>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</si>
  <si>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</si>
  <si>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</si>
  <si>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</si>
  <si>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</si>
  <si>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</si>
  <si>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</si>
  <si>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</si>
  <si>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</si>
  <si>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</si>
  <si>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</si>
  <si>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</si>
  <si>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</si>
  <si>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</si>
  <si>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</si>
  <si>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</si>
  <si>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</si>
  <si>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</si>
  <si>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</si>
  <si>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</si>
  <si>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</si>
  <si>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</si>
  <si>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</si>
  <si>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</si>
  <si>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</si>
  <si>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</si>
  <si>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</si>
  <si>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</si>
  <si>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</si>
  <si>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</si>
  <si>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</si>
  <si>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</si>
  <si>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</si>
  <si>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</si>
  <si>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</si>
  <si>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</si>
  <si>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</si>
  <si>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</si>
  <si>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</si>
  <si>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</si>
  <si>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</si>
  <si>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</si>
  <si>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</si>
  <si>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</si>
  <si>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</si>
  <si>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</si>
  <si>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</si>
  <si>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</si>
  <si>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</si>
  <si>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</si>
  <si>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</si>
  <si>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</si>
  <si>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</si>
  <si>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</si>
  <si>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</si>
  <si>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</si>
  <si>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</si>
  <si>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</si>
  <si>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</si>
  <si>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</si>
  <si>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</si>
  <si>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</si>
  <si>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</si>
  <si>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</si>
  <si>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</si>
  <si>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</si>
  <si>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</si>
  <si>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</si>
  <si>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</si>
  <si>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</si>
  <si>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</si>
  <si>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</si>
  <si>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</si>
  <si>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</si>
  <si>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</si>
  <si>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</si>
  <si>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</si>
  <si>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</si>
  <si>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</si>
  <si>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</si>
  <si>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</si>
  <si>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</si>
  <si>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</si>
  <si>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</si>
  <si>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</si>
  <si>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</si>
  <si>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</si>
  <si>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</si>
  <si>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</si>
  <si>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</si>
  <si>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</si>
  <si>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</si>
  <si>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</si>
  <si>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</si>
  <si>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</si>
  <si>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</si>
  <si>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</si>
  <si>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</si>
  <si>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</si>
  <si>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</si>
  <si>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</si>
  <si>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</si>
  <si>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</si>
  <si>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</si>
  <si>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</si>
  <si>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</si>
  <si>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</si>
  <si>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</si>
  <si>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</si>
  <si>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</si>
  <si>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</si>
  <si>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</si>
  <si>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</si>
  <si>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</si>
  <si>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</si>
  <si>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</si>
  <si>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</si>
  <si>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</si>
  <si>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</si>
  <si>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</si>
  <si>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</si>
  <si>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</si>
  <si>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</si>
  <si>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</si>
  <si>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</si>
  <si>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</si>
  <si>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</si>
  <si>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</si>
  <si>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</si>
  <si>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</si>
  <si>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</si>
  <si>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</si>
  <si>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</si>
  <si>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</si>
  <si>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</si>
  <si>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</si>
  <si>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</si>
  <si>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</si>
  <si>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</si>
  <si>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</si>
  <si>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</si>
  <si>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</si>
  <si>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</si>
  <si>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</si>
  <si>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</si>
  <si>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</si>
  <si>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</si>
  <si>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</si>
  <si>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</si>
  <si>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</si>
  <si>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</si>
  <si>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</si>
  <si>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</si>
  <si>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</si>
  <si>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</si>
  <si>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</si>
  <si>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</si>
  <si>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</si>
  <si>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</si>
  <si>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</si>
  <si>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</si>
  <si>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</si>
  <si>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</si>
  <si>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</si>
  <si>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</si>
  <si>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</si>
  <si>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</si>
  <si>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</si>
  <si>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</si>
  <si>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</si>
  <si>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</si>
  <si>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</si>
  <si>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</si>
  <si>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</si>
  <si>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</si>
  <si>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</si>
  <si>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</si>
  <si>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</si>
  <si>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</si>
  <si>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</si>
  <si>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</si>
  <si>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</si>
  <si>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</si>
  <si>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</si>
  <si>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</si>
  <si>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</si>
  <si>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</si>
  <si>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</si>
  <si>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</si>
  <si>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</si>
  <si>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</si>
  <si>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</si>
  <si>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</si>
  <si>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</si>
  <si>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</si>
  <si>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</si>
  <si>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</si>
  <si>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</si>
  <si>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</si>
  <si>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</si>
  <si>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</si>
  <si>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</si>
  <si>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</si>
  <si>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</si>
  <si>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</si>
  <si>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</si>
  <si>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</si>
  <si>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</si>
  <si>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</si>
  <si>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</si>
  <si>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</si>
  <si>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</si>
  <si>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</si>
  <si>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</si>
  <si>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</si>
  <si>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</si>
  <si>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</si>
  <si>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</si>
  <si>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</si>
  <si>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</si>
  <si>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</si>
  <si>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</si>
  <si>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</si>
  <si>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</si>
  <si>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</si>
  <si>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</si>
  <si>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</si>
  <si>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</si>
  <si>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</si>
  <si>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</si>
  <si>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</si>
  <si>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</si>
  <si>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</si>
  <si>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</si>
  <si>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</si>
  <si>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</si>
  <si>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</si>
  <si>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</si>
  <si>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</si>
  <si>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</si>
  <si>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</si>
  <si>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</si>
  <si>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</si>
  <si>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</si>
  <si>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</si>
  <si>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</si>
  <si>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</si>
  <si>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</si>
  <si>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</si>
  <si>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</si>
  <si>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</si>
  <si>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</si>
  <si>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</si>
  <si>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</si>
  <si>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</si>
  <si>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</si>
  <si>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</si>
  <si>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</si>
  <si>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</si>
  <si>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</si>
  <si>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</si>
  <si>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</si>
  <si>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</si>
  <si>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</si>
  <si>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</si>
  <si>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</si>
  <si>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</si>
  <si>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</si>
  <si>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</si>
  <si>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</si>
  <si>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</si>
  <si>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</si>
  <si>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</si>
  <si>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</si>
  <si>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</si>
  <si>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</si>
  <si>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</si>
  <si>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</si>
  <si>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</si>
  <si>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</si>
  <si>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</si>
  <si>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</si>
  <si>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</si>
  <si>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</si>
  <si>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</si>
  <si>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</si>
  <si>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</si>
  <si>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</si>
  <si>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</si>
  <si>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</si>
  <si>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</si>
  <si>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</si>
  <si>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</si>
  <si>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</si>
  <si>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</si>
  <si>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</si>
  <si>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</si>
  <si>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</si>
  <si>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</si>
  <si>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</si>
  <si>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</si>
  <si>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</si>
  <si>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</si>
  <si>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</si>
  <si>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</si>
  <si>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</si>
  <si>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</si>
  <si>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</si>
  <si>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</si>
  <si>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</si>
  <si>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</si>
  <si>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</si>
  <si>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</si>
  <si>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</si>
  <si>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</si>
  <si>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</si>
  <si>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</si>
  <si>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</si>
  <si>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</si>
  <si>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</si>
  <si>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</si>
  <si>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</si>
  <si>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</si>
  <si>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</si>
  <si>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</si>
  <si>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</si>
  <si>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</si>
  <si>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</si>
  <si>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</si>
  <si>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</si>
  <si>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</si>
  <si>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</si>
  <si>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</si>
  <si>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</si>
  <si>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</si>
  <si>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</si>
  <si>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</si>
  <si>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</si>
  <si>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</si>
  <si>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</si>
  <si>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</si>
  <si>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</si>
  <si>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</si>
  <si>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</si>
  <si>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</si>
  <si>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</si>
  <si>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</si>
  <si>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</si>
  <si>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</si>
  <si>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</si>
  <si>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</si>
  <si>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</si>
  <si>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</si>
  <si>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</si>
  <si>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</si>
  <si>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</si>
  <si>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</si>
  <si>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</si>
  <si>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</si>
  <si>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</si>
  <si>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</si>
  <si>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</si>
  <si>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</si>
  <si>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</si>
  <si>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</si>
  <si>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</si>
  <si>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</si>
  <si>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</si>
  <si>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</si>
  <si>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</si>
  <si>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</si>
  <si>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</si>
  <si>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</si>
  <si>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</si>
  <si>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</si>
  <si>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</si>
  <si>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</si>
  <si>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</si>
  <si>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</si>
  <si>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</si>
  <si>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</si>
  <si>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</si>
  <si>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</si>
  <si>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</si>
  <si>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</si>
  <si>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</si>
  <si>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</si>
  <si>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</si>
  <si>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</si>
  <si>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</si>
  <si>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</si>
  <si>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</si>
  <si>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</si>
  <si>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</si>
  <si>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</si>
  <si>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</si>
  <si>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</si>
  <si>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</si>
  <si>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</si>
  <si>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</si>
  <si>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</si>
  <si>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</si>
  <si>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</si>
  <si>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</si>
  <si>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</si>
  <si>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</si>
  <si>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</si>
  <si>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</si>
  <si>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</si>
  <si>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</si>
  <si>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</si>
  <si>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</si>
  <si>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</si>
  <si>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</si>
  <si>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</si>
  <si>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</si>
  <si>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</si>
  <si>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</si>
  <si>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</si>
  <si>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</si>
  <si>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</si>
  <si>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</si>
  <si>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</si>
  <si>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</si>
  <si>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</si>
  <si>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</si>
  <si>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</si>
  <si>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</si>
  <si>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</si>
  <si>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</si>
  <si>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</si>
  <si>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</si>
  <si>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</si>
  <si>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</si>
  <si>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</si>
  <si>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</si>
  <si>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</si>
  <si>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</si>
  <si>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</si>
  <si>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</si>
  <si>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</si>
  <si>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</si>
  <si>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</si>
  <si>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</si>
  <si>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</si>
  <si>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</si>
  <si>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</si>
  <si>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</si>
  <si>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</si>
  <si>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</si>
  <si>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</si>
  <si>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</si>
  <si>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</si>
  <si>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</si>
  <si>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</si>
  <si>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</si>
  <si>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</si>
  <si>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</si>
  <si>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</si>
  <si>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</si>
  <si>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</si>
  <si>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</si>
  <si>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</si>
  <si>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</si>
  <si>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</si>
  <si>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</si>
  <si>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</si>
  <si>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</si>
  <si>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</si>
  <si>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</si>
  <si>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</si>
  <si>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</si>
  <si>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</si>
  <si>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</si>
  <si>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</si>
  <si>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</si>
  <si>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</si>
  <si>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</si>
  <si>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</si>
  <si>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</si>
  <si>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</si>
  <si>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</si>
  <si>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</si>
  <si>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</si>
  <si>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</si>
  <si>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</si>
  <si>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</si>
  <si>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</si>
  <si>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</si>
  <si>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</si>
  <si>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</si>
  <si>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</si>
  <si>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</si>
  <si>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</si>
  <si>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</si>
  <si>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</si>
  <si>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</si>
  <si>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</si>
  <si>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</si>
  <si>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</si>
  <si>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</si>
  <si>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</si>
  <si>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</si>
  <si>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</si>
  <si>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</si>
  <si>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</si>
  <si>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</si>
  <si>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</si>
  <si>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</si>
  <si>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</si>
  <si>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</si>
  <si>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</si>
  <si>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</si>
  <si>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</si>
  <si>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</si>
  <si>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</si>
  <si>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</si>
  <si>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</si>
  <si>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</si>
  <si>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</si>
  <si>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</si>
  <si>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</si>
  <si>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</si>
  <si>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</si>
  <si>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</si>
  <si>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</si>
  <si>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</si>
  <si>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</si>
  <si>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</si>
  <si>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</si>
  <si>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</si>
  <si>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</si>
  <si>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</si>
  <si>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</si>
  <si>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</si>
  <si>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</si>
  <si>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</si>
  <si>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</si>
  <si>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</si>
  <si>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</si>
  <si>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</si>
  <si>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</si>
  <si>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</si>
  <si>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</si>
  <si>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</si>
  <si>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</si>
  <si>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</si>
  <si>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</si>
  <si>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</si>
  <si>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</si>
  <si>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</si>
  <si>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</si>
  <si>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</si>
  <si>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</si>
  <si>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</si>
  <si>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</si>
  <si>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</si>
  <si>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</si>
  <si>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</si>
  <si>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</si>
  <si>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</si>
  <si>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</si>
  <si>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</si>
  <si>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</si>
  <si>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</si>
  <si>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</si>
  <si>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</si>
  <si>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</si>
  <si>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</si>
  <si>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</si>
  <si>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</si>
  <si>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</si>
  <si>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</si>
  <si>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</si>
  <si>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</si>
  <si>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</si>
  <si>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</si>
  <si>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</si>
  <si>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</si>
  <si>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</si>
  <si>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</si>
  <si>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</si>
  <si>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</si>
  <si>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</si>
  <si>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</si>
  <si>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</si>
  <si>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</si>
  <si>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</si>
  <si>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</si>
  <si>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</si>
  <si>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</si>
  <si>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</si>
  <si>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</si>
  <si>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</si>
  <si>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</si>
  <si>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</si>
  <si>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</si>
  <si>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</si>
  <si>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</si>
  <si>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</si>
  <si>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</si>
  <si>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</si>
  <si>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</si>
  <si>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</si>
  <si>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</si>
  <si>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</si>
  <si>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</si>
  <si>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</si>
  <si>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</si>
  <si>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</si>
  <si>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</si>
  <si>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</si>
  <si>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</si>
  <si>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</si>
  <si>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</si>
  <si>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</si>
  <si>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</si>
  <si>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</si>
  <si>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</si>
  <si>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</si>
  <si>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</si>
  <si>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</si>
  <si>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</si>
  <si>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</si>
  <si>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</si>
  <si>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</si>
  <si>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</si>
  <si>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</si>
  <si>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</si>
  <si>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</si>
  <si>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</si>
  <si>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</si>
  <si>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</si>
  <si>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</si>
  <si>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</si>
  <si>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</si>
  <si>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</si>
  <si>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</si>
  <si>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</si>
  <si>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</si>
  <si>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</si>
  <si>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</si>
  <si>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</si>
  <si>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</si>
  <si>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</si>
  <si>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</si>
  <si>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</si>
  <si>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</si>
  <si>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</si>
  <si>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</si>
  <si>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</si>
  <si>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</si>
  <si>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</si>
  <si>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</si>
  <si>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</si>
  <si>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</si>
  <si>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</si>
  <si>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</si>
  <si>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</si>
  <si>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</si>
  <si>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</si>
  <si>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</si>
  <si>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</si>
  <si>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</si>
  <si>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</si>
  <si>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</si>
  <si>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</si>
  <si>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</si>
  <si>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</si>
  <si>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</si>
  <si>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</si>
  <si>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</si>
  <si>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</si>
  <si>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</si>
  <si>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</si>
  <si>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</si>
  <si>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</si>
  <si>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</si>
  <si>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</si>
  <si>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</si>
  <si>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</si>
  <si>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</si>
  <si>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</si>
  <si>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</si>
  <si>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</si>
  <si>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</si>
  <si>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</si>
  <si>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</si>
  <si>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</si>
  <si>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</si>
  <si>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</si>
  <si>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</si>
  <si>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</si>
  <si>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</si>
  <si>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</si>
  <si>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</si>
  <si>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</si>
  <si>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</si>
  <si>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</si>
  <si>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</si>
  <si>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</si>
  <si>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</si>
  <si>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</si>
  <si>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</si>
  <si>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</si>
  <si>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</si>
  <si>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</si>
  <si>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</si>
  <si>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</si>
  <si>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</si>
  <si>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</si>
  <si>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</si>
  <si>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</si>
  <si>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</si>
  <si>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</si>
  <si>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</si>
  <si>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</si>
  <si>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</si>
  <si>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</si>
  <si>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</si>
  <si>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</si>
  <si>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</si>
  <si>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</si>
  <si>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</si>
  <si>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</si>
  <si>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</si>
  <si>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</si>
  <si>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</si>
  <si>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</si>
  <si>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</si>
  <si>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</si>
  <si>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</si>
  <si>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</si>
  <si>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</si>
  <si>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</si>
  <si>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</si>
  <si>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</si>
  <si>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</si>
  <si>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</si>
  <si>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</si>
  <si>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</si>
  <si>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</si>
  <si>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</si>
  <si>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</si>
  <si>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</si>
  <si>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</si>
  <si>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</si>
  <si>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</si>
  <si>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</si>
  <si>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</si>
  <si>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</si>
  <si>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</si>
  <si>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</si>
  <si>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</si>
  <si>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</si>
  <si>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</si>
  <si>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</si>
  <si>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</si>
  <si>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</si>
  <si>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</si>
  <si>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</si>
  <si>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</si>
  <si>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</si>
  <si>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</si>
  <si>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</si>
  <si>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</si>
  <si>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</si>
  <si>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</si>
  <si>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</si>
  <si>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</si>
  <si>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</si>
  <si>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</si>
  <si>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</si>
  <si>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</si>
  <si>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</si>
  <si>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</si>
  <si>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</si>
  <si>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</si>
  <si>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</si>
  <si>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</si>
  <si>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</si>
  <si>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</si>
  <si>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</si>
  <si>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</si>
  <si>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</si>
  <si>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</si>
  <si>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</si>
  <si>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</si>
  <si>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</si>
  <si>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</si>
  <si>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</si>
  <si>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</si>
  <si>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</si>
  <si>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</si>
  <si>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</si>
  <si>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</si>
  <si>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</si>
  <si>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</si>
  <si>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</si>
  <si>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</si>
  <si>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</si>
  <si>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</si>
  <si>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</si>
  <si>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</si>
  <si>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</si>
  <si>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</si>
  <si>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</si>
  <si>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</si>
  <si>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</si>
  <si>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</si>
  <si>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</si>
  <si>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</si>
  <si>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</si>
  <si>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</si>
  <si>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</si>
  <si>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</si>
  <si>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</si>
  <si>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</si>
  <si>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</si>
  <si>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</si>
  <si>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</si>
  <si>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</si>
  <si>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</si>
  <si>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</si>
  <si>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</si>
  <si>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</si>
  <si>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</si>
  <si>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</si>
  <si>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</si>
  <si>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</si>
  <si>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</si>
  <si>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</si>
  <si>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</si>
  <si>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</si>
  <si>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</si>
  <si>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</si>
  <si>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</si>
  <si>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</si>
  <si>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</si>
  <si>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</si>
  <si>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</si>
  <si>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</si>
  <si>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</si>
  <si>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</si>
  <si>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</si>
  <si>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</si>
  <si>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</si>
  <si>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</si>
  <si>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</si>
  <si>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</si>
  <si>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</si>
  <si>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</si>
  <si>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</si>
  <si>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</si>
  <si>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</si>
  <si>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</si>
  <si>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</si>
  <si>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</si>
  <si>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</si>
  <si>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</si>
  <si>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</si>
  <si>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</si>
  <si>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</si>
  <si>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</si>
  <si>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</si>
  <si>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</si>
  <si>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</si>
  <si>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</si>
  <si>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</si>
  <si>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</si>
  <si>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</si>
  <si>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</si>
  <si>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</si>
  <si>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</si>
  <si>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</si>
  <si>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</si>
  <si>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</si>
  <si>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</si>
  <si>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</si>
  <si>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</si>
  <si>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</si>
  <si>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</si>
  <si>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</si>
  <si>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</si>
  <si>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</si>
  <si>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</si>
  <si>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</si>
  <si>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</si>
  <si>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</si>
  <si>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</si>
  <si>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</si>
  <si>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</si>
  <si>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</si>
  <si>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</si>
  <si>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</si>
  <si>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</si>
  <si>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</si>
  <si>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</si>
  <si>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</si>
  <si>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</si>
  <si>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</si>
  <si>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</si>
  <si>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</si>
  <si>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</si>
  <si>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</si>
  <si>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</si>
  <si>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</si>
  <si>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</si>
  <si>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</si>
  <si>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</si>
  <si>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</si>
  <si>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</si>
  <si>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</si>
  <si>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</si>
  <si>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</si>
  <si>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</si>
  <si>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</si>
  <si>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</si>
  <si>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</si>
  <si>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</si>
  <si>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</si>
  <si>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</si>
  <si>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</si>
  <si>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</si>
  <si>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</si>
  <si>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</si>
  <si>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</si>
  <si>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</si>
  <si>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</si>
  <si>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</si>
  <si>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</si>
  <si>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</si>
  <si>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</si>
  <si>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</si>
  <si>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</si>
  <si>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</si>
  <si>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</si>
  <si>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</si>
  <si>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</si>
  <si>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</si>
  <si>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</si>
  <si>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</si>
  <si>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</si>
  <si>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</si>
  <si>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</si>
  <si>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</si>
  <si>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</si>
  <si>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</si>
  <si>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</si>
  <si>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</si>
  <si>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</si>
  <si>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</si>
  <si>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</si>
  <si>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</si>
  <si>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</si>
  <si>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</si>
  <si>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</si>
  <si>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</si>
  <si>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</si>
  <si>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</si>
  <si>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</si>
  <si>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</si>
  <si>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</si>
  <si>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</si>
  <si>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</si>
  <si>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</si>
  <si>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</si>
  <si>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</si>
  <si>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</si>
  <si>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</si>
  <si>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</si>
  <si>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</si>
  <si>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</si>
  <si>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</si>
  <si>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</si>
  <si>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</si>
  <si>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</si>
  <si>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</si>
  <si>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</si>
  <si>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</si>
  <si>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</si>
  <si>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</si>
  <si>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</si>
  <si>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</si>
  <si>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</si>
  <si>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</si>
  <si>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</si>
  <si>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</si>
  <si>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</si>
  <si>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</si>
  <si>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</si>
  <si>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</si>
  <si>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</si>
  <si>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</si>
  <si>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</si>
  <si>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</si>
  <si>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</si>
  <si>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</si>
  <si>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</si>
  <si>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</si>
  <si>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</si>
  <si>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</si>
  <si>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</si>
  <si>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</si>
  <si>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</si>
  <si>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</si>
  <si>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</si>
  <si>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</si>
  <si>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</si>
  <si>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</si>
  <si>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</si>
  <si>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</si>
  <si>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</si>
  <si>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</si>
  <si>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</si>
  <si>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</si>
  <si>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</si>
  <si>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</si>
  <si>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</si>
  <si>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</si>
  <si>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</si>
  <si>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</si>
  <si>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</si>
  <si>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</si>
  <si>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</si>
  <si>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</si>
  <si>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</si>
  <si>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</si>
  <si>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</si>
  <si>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</si>
  <si>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</si>
  <si>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</si>
  <si>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</si>
  <si>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</si>
  <si>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</si>
  <si>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</si>
  <si>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</si>
  <si>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</si>
  <si>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</si>
  <si>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</si>
  <si>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</si>
  <si>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</si>
  <si>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</si>
  <si>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</si>
  <si>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</si>
  <si>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</si>
  <si>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</si>
  <si>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</si>
  <si>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</si>
  <si>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</si>
  <si>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</si>
  <si>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</si>
  <si>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</si>
  <si>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</si>
  <si>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</si>
  <si>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</si>
  <si>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</si>
  <si>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</si>
  <si>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</si>
  <si>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</si>
  <si>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</si>
  <si>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</si>
  <si>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</si>
  <si>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</si>
  <si>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</si>
  <si>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</si>
  <si>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</si>
  <si>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</si>
  <si>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</si>
  <si>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</si>
  <si>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</si>
  <si>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</si>
  <si>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</si>
  <si>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</si>
  <si>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</si>
  <si>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</si>
  <si>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</si>
  <si>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</si>
  <si>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</si>
  <si>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</si>
  <si>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</si>
  <si>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</si>
  <si>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</si>
  <si>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</si>
  <si>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</si>
  <si>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</si>
  <si>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</si>
  <si>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</si>
  <si>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</si>
  <si>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</si>
  <si>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</si>
  <si>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</si>
  <si>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</si>
  <si>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</si>
  <si>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</si>
  <si>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</si>
  <si>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</si>
  <si>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</si>
  <si>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</si>
  <si>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</si>
  <si>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</si>
  <si>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</si>
  <si>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</si>
  <si>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</si>
  <si>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</si>
  <si>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</si>
  <si>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</si>
  <si>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</si>
  <si>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</si>
  <si>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</si>
  <si>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</si>
  <si>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</si>
  <si>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</si>
  <si>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</si>
  <si>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</si>
  <si>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</si>
  <si>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</si>
  <si>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</si>
  <si>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</si>
  <si>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</si>
  <si>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</si>
  <si>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</si>
  <si>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</si>
  <si>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</si>
  <si>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</si>
  <si>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</si>
  <si>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</si>
  <si>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</si>
  <si>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</si>
  <si>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</si>
  <si>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</si>
  <si>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</si>
  <si>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</si>
  <si>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</si>
  <si>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</si>
  <si>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</si>
  <si>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</si>
  <si>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</si>
  <si>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</si>
  <si>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</si>
  <si>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</si>
  <si>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</si>
  <si>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</si>
  <si>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</si>
  <si>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</si>
  <si>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</si>
  <si>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</si>
  <si>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</si>
  <si>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</si>
  <si>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</si>
  <si>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</si>
  <si>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</si>
  <si>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</si>
  <si>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</si>
  <si>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</si>
  <si>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</si>
  <si>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</si>
  <si>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</si>
  <si>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</si>
  <si>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</si>
  <si>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</si>
  <si>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</si>
  <si>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</si>
  <si>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</si>
  <si>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</si>
  <si>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</si>
  <si>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</si>
  <si>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</si>
  <si>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</si>
  <si>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</si>
  <si>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</si>
  <si>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</si>
  <si>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</si>
  <si>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</si>
  <si>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</si>
  <si>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</si>
  <si>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</si>
  <si>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</si>
  <si>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</si>
  <si>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</si>
  <si>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</si>
  <si>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</si>
  <si>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</si>
  <si>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</si>
  <si>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</si>
  <si>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</si>
  <si>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</si>
  <si>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</si>
  <si>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</si>
  <si>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</si>
  <si>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</si>
  <si>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</si>
  <si>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</si>
  <si>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</si>
  <si>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</si>
  <si>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</si>
  <si>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</si>
  <si>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</si>
  <si>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</si>
  <si>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</si>
  <si>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</si>
  <si>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</si>
  <si>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</si>
  <si>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</si>
  <si>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</si>
  <si>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</si>
  <si>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</si>
  <si>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</si>
  <si>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</si>
  <si>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</si>
  <si>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</si>
  <si>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</si>
  <si>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</si>
  <si>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</si>
  <si>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</si>
  <si>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</si>
  <si>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</si>
  <si>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</si>
  <si>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</si>
  <si>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</si>
  <si>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</si>
  <si>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</si>
  <si>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</si>
  <si>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</si>
  <si>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</si>
  <si>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</si>
  <si>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</si>
  <si>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</si>
  <si>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</si>
  <si>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</si>
  <si>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</si>
  <si>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</si>
  <si>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</si>
  <si>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</si>
  <si>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</si>
  <si>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</si>
  <si>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</si>
  <si>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</si>
  <si>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</si>
  <si>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</si>
  <si>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</si>
  <si>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</si>
  <si>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</si>
  <si>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</si>
  <si>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</si>
  <si>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</si>
  <si>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</si>
  <si>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</si>
  <si>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</si>
  <si>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</si>
  <si>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</si>
  <si>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</si>
  <si>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</si>
  <si>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</si>
  <si>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</si>
  <si>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</si>
  <si>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</si>
  <si>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</si>
  <si>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</si>
  <si>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</si>
  <si>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</si>
  <si>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</si>
  <si>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</si>
  <si>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</si>
  <si>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</si>
  <si>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</si>
  <si>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</si>
  <si>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</si>
  <si>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</si>
  <si>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</si>
  <si>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</si>
  <si>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</si>
  <si>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</si>
  <si>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</si>
  <si>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</si>
  <si>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</si>
  <si>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</si>
  <si>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</si>
  <si>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</si>
  <si>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</si>
  <si>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</si>
  <si>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</si>
  <si>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</si>
  <si>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</si>
  <si>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</si>
  <si>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</si>
  <si>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</si>
  <si>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</si>
  <si>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</si>
  <si>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</si>
  <si>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</si>
  <si>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</si>
  <si>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</si>
  <si>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</si>
  <si>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</si>
  <si>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</si>
  <si>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</si>
  <si>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</si>
  <si>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</si>
  <si>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</si>
  <si>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</si>
  <si>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</si>
  <si>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</si>
  <si>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</si>
  <si>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</si>
  <si>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</si>
  <si>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</si>
  <si>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</si>
  <si>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</si>
  <si>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</si>
  <si>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</si>
  <si>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</si>
  <si>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</si>
  <si>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</si>
  <si>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</si>
  <si>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</si>
  <si>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</si>
  <si>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</si>
  <si>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</si>
  <si>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</si>
  <si>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</si>
  <si>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</si>
  <si>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</si>
  <si>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</si>
  <si>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</si>
  <si>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</si>
  <si>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</si>
  <si>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</si>
  <si>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</si>
  <si>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</si>
  <si>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</si>
  <si>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</si>
  <si>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</si>
  <si>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</si>
  <si>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</si>
  <si>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</si>
  <si>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</si>
  <si>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</si>
  <si>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</si>
  <si>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</si>
  <si>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</si>
  <si>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</si>
  <si>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</si>
  <si>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</si>
  <si>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</si>
  <si>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</si>
  <si>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</si>
  <si>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</si>
  <si>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</si>
  <si>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</si>
  <si>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</si>
  <si>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</si>
  <si>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</si>
  <si>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</si>
  <si>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</si>
  <si>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</si>
  <si>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</si>
  <si>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</si>
  <si>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</si>
  <si>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</si>
  <si>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</si>
  <si>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</si>
  <si>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</si>
  <si>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</si>
  <si>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</si>
  <si>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</si>
  <si>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</si>
  <si>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</si>
  <si>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</si>
  <si>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</si>
  <si>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</si>
  <si>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</si>
  <si>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</si>
  <si>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</si>
  <si>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</si>
  <si>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</si>
  <si>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</si>
  <si>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</si>
  <si>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</si>
  <si>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</si>
  <si>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</si>
  <si>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</si>
  <si>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</si>
  <si>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</si>
  <si>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</si>
  <si>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</si>
  <si>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</si>
  <si>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</si>
  <si>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</si>
  <si>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</si>
  <si>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</si>
  <si>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</si>
  <si>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</si>
  <si>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</si>
  <si>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</si>
  <si>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</si>
  <si>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</si>
  <si>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</si>
  <si>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</si>
  <si>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</si>
  <si>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</si>
  <si>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</si>
  <si>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</si>
  <si>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</si>
  <si>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</si>
  <si>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</si>
  <si>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</si>
  <si>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</si>
  <si>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</si>
  <si>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</si>
  <si>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</si>
  <si>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</si>
  <si>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</si>
  <si>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</si>
  <si>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</si>
  <si>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</si>
  <si>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</si>
  <si>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</si>
  <si>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</si>
  <si>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</si>
  <si>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</si>
  <si>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</si>
  <si>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</si>
  <si>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</si>
  <si>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</si>
  <si>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</si>
  <si>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</si>
  <si>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</si>
  <si>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</si>
  <si>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</si>
  <si>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</si>
  <si>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</si>
  <si>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</si>
  <si>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</si>
  <si>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</si>
  <si>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</si>
  <si>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</si>
  <si>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</si>
  <si>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</si>
  <si>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</si>
  <si>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</si>
  <si>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</si>
  <si>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</si>
  <si>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</si>
  <si>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</si>
  <si>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</si>
  <si>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</si>
  <si>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</si>
  <si>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</si>
  <si>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</si>
  <si>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</si>
  <si>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</si>
  <si>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</si>
  <si>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</si>
  <si>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</si>
  <si>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</si>
  <si>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</si>
  <si>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</si>
  <si>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</si>
  <si>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</si>
  <si>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</si>
  <si>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</si>
  <si>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</si>
  <si>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</si>
  <si>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</si>
  <si>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</si>
  <si>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</si>
  <si>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</si>
  <si>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</si>
  <si>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</si>
  <si>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</si>
  <si>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</si>
  <si>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</si>
  <si>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</si>
  <si>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</si>
  <si>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</si>
  <si>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</si>
  <si>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</si>
  <si>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</si>
  <si>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</si>
  <si>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</si>
  <si>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</si>
  <si>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</si>
  <si>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</si>
  <si>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</si>
  <si>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</si>
  <si>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</si>
  <si>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</si>
  <si>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</si>
  <si>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</si>
  <si>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</si>
  <si>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</si>
  <si>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</si>
  <si>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</si>
  <si>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</si>
  <si>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</si>
  <si>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</si>
  <si>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</si>
  <si>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</si>
  <si>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</si>
  <si>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</si>
  <si>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</si>
  <si>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</si>
  <si>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</si>
  <si>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</si>
  <si>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</si>
  <si>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</si>
  <si>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</si>
  <si>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</si>
  <si>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</si>
  <si>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</si>
  <si>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</si>
  <si>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</si>
  <si>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</si>
  <si>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</si>
  <si>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</si>
  <si>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</si>
  <si>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</si>
  <si>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</si>
  <si>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</si>
  <si>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</si>
  <si>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</si>
  <si>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</si>
  <si>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</si>
  <si>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</si>
  <si>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</si>
  <si>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</si>
  <si>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</si>
  <si>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</si>
  <si>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</si>
  <si>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</si>
  <si>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</si>
  <si>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</si>
  <si>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</si>
  <si>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</si>
  <si>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</si>
  <si>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</si>
  <si>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</si>
  <si>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</si>
  <si>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</si>
  <si>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</si>
  <si>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</si>
  <si>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</si>
  <si>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</si>
  <si>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</si>
  <si>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</si>
  <si>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</si>
  <si>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</si>
  <si>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</si>
  <si>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</si>
  <si>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</si>
  <si>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</si>
  <si>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</si>
  <si>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</si>
  <si>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</si>
  <si>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</si>
  <si>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</si>
  <si>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</si>
  <si>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</si>
  <si>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</si>
  <si>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</si>
  <si>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</si>
  <si>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</si>
  <si>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</si>
  <si>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</si>
  <si>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</si>
  <si>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</si>
  <si>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</si>
  <si>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</si>
  <si>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</si>
  <si>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</si>
  <si>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</si>
  <si>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</si>
  <si>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</si>
  <si>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</si>
  <si>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</si>
  <si>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</si>
  <si>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</si>
  <si>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</si>
  <si>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</si>
  <si>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</si>
  <si>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</si>
  <si>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</si>
  <si>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</si>
  <si>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</si>
  <si>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</si>
  <si>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</si>
  <si>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</si>
  <si>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</si>
  <si>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</si>
  <si>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</si>
  <si>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</si>
  <si>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</si>
  <si>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</si>
  <si>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</si>
  <si>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</si>
  <si>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</si>
  <si>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</si>
  <si>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</si>
  <si>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</si>
  <si>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</si>
  <si>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</si>
  <si>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</si>
  <si>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</si>
  <si>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</si>
  <si>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</si>
  <si>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</si>
  <si>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</si>
  <si>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</si>
  <si>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</si>
  <si>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</si>
  <si>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</si>
  <si>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</si>
  <si>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</si>
  <si>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</si>
  <si>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</si>
  <si>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</si>
  <si>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</si>
  <si>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</si>
  <si>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</si>
  <si>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</si>
  <si>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</si>
  <si>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</si>
  <si>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</si>
  <si>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</si>
  <si>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</si>
  <si>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</si>
  <si>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</si>
  <si>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</si>
  <si>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</si>
  <si>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</si>
  <si>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</si>
  <si>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</si>
  <si>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</si>
  <si>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</si>
  <si>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</si>
  <si>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</si>
  <si>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</si>
  <si>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</si>
  <si>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</si>
  <si>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</si>
  <si>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</si>
  <si>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</si>
  <si>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</si>
  <si>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</si>
  <si>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</si>
  <si>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</si>
  <si>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</si>
  <si>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</si>
  <si>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</si>
  <si>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</si>
  <si>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</si>
  <si>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</si>
  <si>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</si>
  <si>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</si>
  <si>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</si>
  <si>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</si>
  <si>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</si>
  <si>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</si>
  <si>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</si>
  <si>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</si>
  <si>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</si>
  <si>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</si>
  <si>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</si>
  <si>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</si>
  <si>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</si>
  <si>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</si>
  <si>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</si>
  <si>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</si>
  <si>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</si>
  <si>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</si>
  <si>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</si>
  <si>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</si>
  <si>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</si>
  <si>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</si>
  <si>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</si>
  <si>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</si>
  <si>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</si>
  <si>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</si>
  <si>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</si>
  <si>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</si>
  <si>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</si>
  <si>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</si>
  <si>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</si>
  <si>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</si>
  <si>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</si>
  <si>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</si>
  <si>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</si>
  <si>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</si>
  <si>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</si>
  <si>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</si>
  <si>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</si>
  <si>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</si>
  <si>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</si>
  <si>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</si>
  <si>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</si>
  <si>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</si>
  <si>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</si>
  <si>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</si>
  <si>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</si>
  <si>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</si>
  <si>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</si>
  <si>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</si>
  <si>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</si>
  <si>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</si>
  <si>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</si>
  <si>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</si>
  <si>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</si>
  <si>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</si>
  <si>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</si>
  <si>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</si>
  <si>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</si>
  <si>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</si>
  <si>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</si>
  <si>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</si>
  <si>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</si>
  <si>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</si>
  <si>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</si>
  <si>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</si>
  <si>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</si>
  <si>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</si>
  <si>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</si>
  <si>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</si>
  <si>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</si>
  <si>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</si>
  <si>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</si>
  <si>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</si>
  <si>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</si>
  <si>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</si>
  <si>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</si>
  <si>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</si>
  <si>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</si>
  <si>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</si>
  <si>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</si>
  <si>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</si>
  <si>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</si>
  <si>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</si>
  <si>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</si>
  <si>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</si>
  <si>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</si>
  <si>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</si>
  <si>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</si>
  <si>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</si>
  <si>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</si>
  <si>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</si>
  <si>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</si>
  <si>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</si>
  <si>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</si>
  <si>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</si>
  <si>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</si>
  <si>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</si>
  <si>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</si>
  <si>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</si>
  <si>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</si>
  <si>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</si>
  <si>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</si>
  <si>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</si>
  <si>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</si>
  <si>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</si>
  <si>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</si>
  <si>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</si>
  <si>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</si>
  <si>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</si>
  <si>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</si>
  <si>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</si>
  <si>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</si>
  <si>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</si>
  <si>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</si>
  <si>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</si>
  <si>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</si>
  <si>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</si>
  <si>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</si>
  <si>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</si>
  <si>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</si>
  <si>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</si>
  <si>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</si>
  <si>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</si>
  <si>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</si>
  <si>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</si>
  <si>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</si>
  <si>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</si>
  <si>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</si>
  <si>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</si>
  <si>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</si>
  <si>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</si>
  <si>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</si>
  <si>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</si>
  <si>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</si>
  <si>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</si>
  <si>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</si>
  <si>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</si>
  <si>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</si>
  <si>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</si>
  <si>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</si>
  <si>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</si>
  <si>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</si>
  <si>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</si>
  <si>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</si>
  <si>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</si>
  <si>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</si>
  <si>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</si>
  <si>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</si>
  <si>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</si>
  <si>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</si>
  <si>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</si>
  <si>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</si>
  <si>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</si>
  <si>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</si>
  <si>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</si>
  <si>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</si>
  <si>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</si>
  <si>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</si>
  <si>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</si>
  <si>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</si>
  <si>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</si>
  <si>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</si>
  <si>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</si>
  <si>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</si>
  <si>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</si>
  <si>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</si>
  <si>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</si>
  <si>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</si>
  <si>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</si>
  <si>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</si>
  <si>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</si>
  <si>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</si>
  <si>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</si>
  <si>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</si>
  <si>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</si>
  <si>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</si>
  <si>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</si>
  <si>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</si>
  <si>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</si>
  <si>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</si>
  <si>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</si>
  <si>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</si>
  <si>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</si>
  <si>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</si>
  <si>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</si>
  <si>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</si>
  <si>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</si>
  <si>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</si>
  <si>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</si>
  <si>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</si>
  <si>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</si>
  <si>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</si>
  <si>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</si>
  <si>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</si>
  <si>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</si>
  <si>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</si>
  <si>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</si>
  <si>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</si>
  <si>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</si>
  <si>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</si>
  <si>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</si>
  <si>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</si>
  <si>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</si>
  <si>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</si>
  <si>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</si>
  <si>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</si>
  <si>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</si>
  <si>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</si>
  <si>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</si>
  <si>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</si>
  <si>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</si>
  <si>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</si>
  <si>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</si>
  <si>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</si>
  <si>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</si>
  <si>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</si>
  <si>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</si>
  <si>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</si>
  <si>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</si>
  <si>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</si>
  <si>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</si>
  <si>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</si>
  <si>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</si>
  <si>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</si>
  <si>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</si>
  <si>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</si>
  <si>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</si>
  <si>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</si>
  <si>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</si>
  <si>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</si>
  <si>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</si>
  <si>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</si>
  <si>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</si>
  <si>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</si>
  <si>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</si>
  <si>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</si>
  <si>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</si>
  <si>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</si>
  <si>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</si>
  <si>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</si>
  <si>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</si>
  <si>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</si>
  <si>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</si>
  <si>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</si>
  <si>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</si>
  <si>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</si>
  <si>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</si>
  <si>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</si>
  <si>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</si>
  <si>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</si>
  <si>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</si>
  <si>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</si>
  <si>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</si>
  <si>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</si>
  <si>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</si>
  <si>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</si>
  <si>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</si>
  <si>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</si>
  <si>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</si>
  <si>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</si>
  <si>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</si>
  <si>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</si>
  <si>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</si>
  <si>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</si>
  <si>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</si>
  <si>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</si>
  <si>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</si>
  <si>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</si>
  <si>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</si>
  <si>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</si>
  <si>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</si>
  <si>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</si>
  <si>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</si>
  <si>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</si>
  <si>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</si>
  <si>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</si>
  <si>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</si>
  <si>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</si>
  <si>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</si>
  <si>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</si>
  <si>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</si>
  <si>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</si>
  <si>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</si>
  <si>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</si>
  <si>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</si>
  <si>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</si>
  <si>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</si>
  <si>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</si>
  <si>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</si>
  <si>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</si>
  <si>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</si>
  <si>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</si>
  <si>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</si>
  <si>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</si>
  <si>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</si>
  <si>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</si>
  <si>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</si>
  <si>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</si>
  <si>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</si>
  <si>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</si>
  <si>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</si>
  <si>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</si>
  <si>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</si>
  <si>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</si>
  <si>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</si>
  <si>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</si>
  <si>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</si>
  <si>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</si>
  <si>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</si>
  <si>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</si>
  <si>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</si>
  <si>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</si>
  <si>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</si>
  <si>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</si>
  <si>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</si>
  <si>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</si>
  <si>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</si>
  <si>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</si>
  <si>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</si>
  <si>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</si>
  <si>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</si>
  <si>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</si>
  <si>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</si>
  <si>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</si>
  <si>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</si>
  <si>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</si>
  <si>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</si>
  <si>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</si>
  <si>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</si>
  <si>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</si>
  <si>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</si>
  <si>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</si>
  <si>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</si>
  <si>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</si>
  <si>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</si>
  <si>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</si>
  <si>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</si>
  <si>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</si>
  <si>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</si>
  <si>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</si>
  <si>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</si>
  <si>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</si>
  <si>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</si>
  <si>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</si>
  <si>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</si>
  <si>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</si>
  <si>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</si>
  <si>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</si>
  <si>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</si>
  <si>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</si>
  <si>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</si>
  <si>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</si>
  <si>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</si>
  <si>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</si>
  <si>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</si>
  <si>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</si>
  <si>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</si>
  <si>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</si>
  <si>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</si>
  <si>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</si>
  <si>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</si>
  <si>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</si>
  <si>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</si>
  <si>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</si>
  <si>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</si>
  <si>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</si>
  <si>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</si>
  <si>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</si>
  <si>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</si>
  <si>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</si>
  <si>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</si>
  <si>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</si>
  <si>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</si>
  <si>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</si>
  <si>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</si>
  <si>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</si>
  <si>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</si>
  <si>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</si>
  <si>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</si>
  <si>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</si>
  <si>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</si>
  <si>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</si>
  <si>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</si>
  <si>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</si>
  <si>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</si>
  <si>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</si>
  <si>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</si>
  <si>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</si>
  <si>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</si>
  <si>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</si>
  <si>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</si>
  <si>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</si>
  <si>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</si>
  <si>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</si>
  <si>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</si>
  <si>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</si>
  <si>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</si>
  <si>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</si>
  <si>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</si>
  <si>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</si>
  <si>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</si>
  <si>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</si>
  <si>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</si>
  <si>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</si>
  <si>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</si>
  <si>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</si>
  <si>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</si>
  <si>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</si>
  <si>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</si>
  <si>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</si>
  <si>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</si>
  <si>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</si>
  <si>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</si>
  <si>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</si>
  <si>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</si>
  <si>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</si>
  <si>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</si>
  <si>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</si>
  <si>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</si>
  <si>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</si>
  <si>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</si>
  <si>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</si>
  <si>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</si>
  <si>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</si>
  <si>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</si>
  <si>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</si>
  <si>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</si>
  <si>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</si>
  <si>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</si>
  <si>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</si>
  <si>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</si>
  <si>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</si>
  <si>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</si>
  <si>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</si>
  <si>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</si>
  <si>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</si>
  <si>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</si>
  <si>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</si>
  <si>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</si>
  <si>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</si>
  <si>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</si>
  <si>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</si>
  <si>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</si>
  <si>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</si>
  <si>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</si>
  <si>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</si>
  <si>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</si>
  <si>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</si>
  <si>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</si>
  <si>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</si>
  <si>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</si>
  <si>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</si>
  <si>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</si>
  <si>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</si>
  <si>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</si>
  <si>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</si>
  <si>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</si>
  <si>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</si>
  <si>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</si>
  <si>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</si>
  <si>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</si>
  <si>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</si>
  <si>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</si>
  <si>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</si>
  <si>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</si>
  <si>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</si>
  <si>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</si>
  <si>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</si>
  <si>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</si>
  <si>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</si>
  <si>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</si>
  <si>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</si>
  <si>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</si>
  <si>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</si>
  <si>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</si>
  <si>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</si>
  <si>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</si>
  <si>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</si>
  <si>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</si>
  <si>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</si>
  <si>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</si>
  <si>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</si>
  <si>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</si>
  <si>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</si>
  <si>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</si>
  <si>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</si>
  <si>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</si>
  <si>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</si>
  <si>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</si>
  <si>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</si>
  <si>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</si>
  <si>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</si>
  <si>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</si>
  <si>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</si>
  <si>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</si>
  <si>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</si>
  <si>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</si>
  <si>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</si>
  <si>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</si>
  <si>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</si>
  <si>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</si>
  <si>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</si>
  <si>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</si>
  <si>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</si>
  <si>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</si>
  <si>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</si>
  <si>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</si>
  <si>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</si>
  <si>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</si>
  <si>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</si>
  <si>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</si>
  <si>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</si>
  <si>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</si>
  <si>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</si>
  <si>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</si>
  <si>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</si>
  <si>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</si>
  <si>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</si>
  <si>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</si>
  <si>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</si>
  <si>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</si>
  <si>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</si>
  <si>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</si>
  <si>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</si>
  <si>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</si>
  <si>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</si>
  <si>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</si>
  <si>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</si>
  <si>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</si>
  <si>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</si>
  <si>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</si>
  <si>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</si>
  <si>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</si>
  <si>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</si>
  <si>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</si>
  <si>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</si>
  <si>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</si>
  <si>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</si>
  <si>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</si>
  <si>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</si>
  <si>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</si>
  <si>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</si>
  <si>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</si>
  <si>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</si>
  <si>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</si>
  <si>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</si>
  <si>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</si>
  <si>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</si>
  <si>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</si>
  <si>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</si>
  <si>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</si>
  <si>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</si>
  <si>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</si>
  <si>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</si>
  <si>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</si>
  <si>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</si>
  <si>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</si>
  <si>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</si>
  <si>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</si>
  <si>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</si>
  <si>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</si>
  <si>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</si>
  <si>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</si>
  <si>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</si>
  <si>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</si>
  <si>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</si>
  <si>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</si>
  <si>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</si>
  <si>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</si>
  <si>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</si>
  <si>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</si>
  <si>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</si>
  <si>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</si>
  <si>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</si>
  <si>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</si>
  <si>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</si>
  <si>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</si>
  <si>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</si>
  <si>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</si>
  <si>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</si>
  <si>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</si>
  <si>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</si>
  <si>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</si>
  <si>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</si>
  <si>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</si>
  <si>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</si>
  <si>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</si>
  <si>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</si>
  <si>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</si>
  <si>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</si>
  <si>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</si>
  <si>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</si>
  <si>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</si>
  <si>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</si>
  <si>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</si>
  <si>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</si>
  <si>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</si>
  <si>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</si>
  <si>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</si>
  <si>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</si>
  <si>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</si>
  <si>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</si>
  <si>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</si>
  <si>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</si>
  <si>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</si>
  <si>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</si>
  <si>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</si>
  <si>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</si>
  <si>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</si>
  <si>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</si>
  <si>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</si>
  <si>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</si>
  <si>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</si>
  <si>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</si>
  <si>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</si>
  <si>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</si>
  <si>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</si>
  <si>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</si>
  <si>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</si>
  <si>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</si>
  <si>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</si>
  <si>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</si>
  <si>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</si>
  <si>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</si>
  <si>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</si>
  <si>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</si>
  <si>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</si>
  <si>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</si>
  <si>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</si>
  <si>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</si>
  <si>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</si>
  <si>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</si>
  <si>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</si>
  <si>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</si>
  <si>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</si>
  <si>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</si>
  <si>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</si>
  <si>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</si>
  <si>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</si>
  <si>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</si>
  <si>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</si>
  <si>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</si>
  <si>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</si>
  <si>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</si>
  <si>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</si>
  <si>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</si>
  <si>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</si>
  <si>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</si>
  <si>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</si>
  <si>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</si>
  <si>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</si>
  <si>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</si>
  <si>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</si>
  <si>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</si>
  <si>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</si>
  <si>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</si>
  <si>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</si>
  <si>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</si>
  <si>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</si>
  <si>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</si>
  <si>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</si>
  <si>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</si>
  <si>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</si>
  <si>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</si>
  <si>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</si>
  <si>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</si>
  <si>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</si>
  <si>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</si>
  <si>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</si>
  <si>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</si>
  <si>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</si>
  <si>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</si>
  <si>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</si>
  <si>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</si>
  <si>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</si>
  <si>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</si>
  <si>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</si>
  <si>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</si>
  <si>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</si>
  <si>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</si>
  <si>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</si>
  <si>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</si>
  <si>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</si>
  <si>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</si>
  <si>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</si>
  <si>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</si>
  <si>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</si>
  <si>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</si>
  <si>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</si>
  <si>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</si>
  <si>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</si>
  <si>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</si>
  <si>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</si>
  <si>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</si>
  <si>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</si>
  <si>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</si>
  <si>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</si>
  <si>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</si>
  <si>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</si>
  <si>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</si>
  <si>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</si>
  <si>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</si>
  <si>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</si>
  <si>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</si>
  <si>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</si>
  <si>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</si>
  <si>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</si>
  <si>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</si>
  <si>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</si>
  <si>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</si>
  <si>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</si>
  <si>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</si>
  <si>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</si>
  <si>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</si>
  <si>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</si>
  <si>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</si>
  <si>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</si>
  <si>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</si>
  <si>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</si>
  <si>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</si>
  <si>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</si>
  <si>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</si>
  <si>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</si>
  <si>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</si>
  <si>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</si>
  <si>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</si>
  <si>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</si>
  <si>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</si>
  <si>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</si>
  <si>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</si>
  <si>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</si>
  <si>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</si>
  <si>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</si>
  <si>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</si>
  <si>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</si>
  <si>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</si>
  <si>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</si>
  <si>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</si>
  <si>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</si>
  <si>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</si>
  <si>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</si>
  <si>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</si>
  <si>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</si>
  <si>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</si>
  <si>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</si>
  <si>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</si>
  <si>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</si>
  <si>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</si>
  <si>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</si>
  <si>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</si>
  <si>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</si>
  <si>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</si>
  <si>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</si>
  <si>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</si>
  <si>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</si>
  <si>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</si>
  <si>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</si>
  <si>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</si>
  <si>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</si>
  <si>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</si>
  <si>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</si>
  <si>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</si>
  <si>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</si>
  <si>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</si>
  <si>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</si>
  <si>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</si>
  <si>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</si>
  <si>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</si>
  <si>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</si>
  <si>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</si>
  <si>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</si>
  <si>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</si>
  <si>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</si>
  <si>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</si>
  <si>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</si>
  <si>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</si>
  <si>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</si>
  <si>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</si>
  <si>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</si>
  <si>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</si>
  <si>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</si>
  <si>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</si>
  <si>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</si>
  <si>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</si>
  <si>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</si>
  <si>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</si>
  <si>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</si>
  <si>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</si>
  <si>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</si>
  <si>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</si>
  <si>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</si>
  <si>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</si>
  <si>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</si>
  <si>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</si>
  <si>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</si>
  <si>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</si>
  <si>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</si>
  <si>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</si>
  <si>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</si>
  <si>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</si>
  <si>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</si>
  <si>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</si>
  <si>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</si>
  <si>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</si>
  <si>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</si>
  <si>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</si>
  <si>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</si>
  <si>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</si>
  <si>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</si>
  <si>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</si>
  <si>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</si>
  <si>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</si>
  <si>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</si>
  <si>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</si>
  <si>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</si>
  <si>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</si>
  <si>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</si>
  <si>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</si>
  <si>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</si>
  <si>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</si>
  <si>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</si>
  <si>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</si>
  <si>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</si>
  <si>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</si>
  <si>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</si>
  <si>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</si>
  <si>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</si>
  <si>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</si>
  <si>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</si>
  <si>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</si>
  <si>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</si>
  <si>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</si>
  <si>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</si>
  <si>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</si>
  <si>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</si>
  <si>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</si>
  <si>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</si>
  <si>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</si>
  <si>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</si>
  <si>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</si>
  <si>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</si>
  <si>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</si>
  <si>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</si>
  <si>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</si>
  <si>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</si>
  <si>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</si>
  <si>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</si>
  <si>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</si>
  <si>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</si>
  <si>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</si>
  <si>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</si>
  <si>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</si>
  <si>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</si>
  <si>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</si>
  <si>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</si>
  <si>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</si>
  <si>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</si>
  <si>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</si>
  <si>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</si>
  <si>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</si>
  <si>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</si>
  <si>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</si>
  <si>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</si>
  <si>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</si>
  <si>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</si>
  <si>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</si>
  <si>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</si>
  <si>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</si>
  <si>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</si>
  <si>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</si>
  <si>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</si>
  <si>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</si>
  <si>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</si>
  <si>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</si>
  <si>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</si>
  <si>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</si>
  <si>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</si>
  <si>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</si>
  <si>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</si>
  <si>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</si>
  <si>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</si>
  <si>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</si>
  <si>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</si>
  <si>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</si>
  <si>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</si>
  <si>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</si>
  <si>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</si>
  <si>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</si>
  <si>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</si>
  <si>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</si>
  <si>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</si>
  <si>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</si>
  <si>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</si>
  <si>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</si>
  <si>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</si>
  <si>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</si>
  <si>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</si>
  <si>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</si>
  <si>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</si>
  <si>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</si>
  <si>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</si>
  <si>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</si>
  <si>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</si>
  <si>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</si>
  <si>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</si>
  <si>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</si>
  <si>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</si>
  <si>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</si>
  <si>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</si>
  <si>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</si>
  <si>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</si>
  <si>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</si>
  <si>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</si>
  <si>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</si>
  <si>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</si>
  <si>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</si>
  <si>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</si>
  <si>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</si>
  <si>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</si>
  <si>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</si>
  <si>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</si>
  <si>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</si>
  <si>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</si>
  <si>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</si>
  <si>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</si>
  <si>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</si>
  <si>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</si>
  <si>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</si>
  <si>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</si>
  <si>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</si>
  <si>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</si>
  <si>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</si>
  <si>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</si>
  <si>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</si>
  <si>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</si>
  <si>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</si>
  <si>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</si>
  <si>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</si>
  <si>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</si>
  <si>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</si>
  <si>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</si>
  <si>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</si>
  <si>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</si>
  <si>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</si>
  <si>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</si>
  <si>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</si>
  <si>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</si>
  <si>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</si>
  <si>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</si>
  <si>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</si>
  <si>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</si>
  <si>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</si>
  <si>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</si>
  <si>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</si>
  <si>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</si>
  <si>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</si>
  <si>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</si>
  <si>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</si>
  <si>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</si>
  <si>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</si>
  <si>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</si>
  <si>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</si>
  <si>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</si>
  <si>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</si>
  <si>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</si>
  <si>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</si>
  <si>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</si>
  <si>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</si>
  <si>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</si>
  <si>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</si>
  <si>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</si>
  <si>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</si>
  <si>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</si>
  <si>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</si>
  <si>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</si>
  <si>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</si>
  <si>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</si>
  <si>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</si>
  <si>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</si>
  <si>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</si>
  <si>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</si>
  <si>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</si>
  <si>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</si>
  <si>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</si>
  <si>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</si>
  <si>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</si>
  <si>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</si>
  <si>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</si>
  <si>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</si>
  <si>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</si>
  <si>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</si>
  <si>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</si>
  <si>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</si>
  <si>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</si>
  <si>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</si>
  <si>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</si>
  <si>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</si>
  <si>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</si>
  <si>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</si>
  <si>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</si>
  <si>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</si>
  <si>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</si>
  <si>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</si>
  <si>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</si>
  <si>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</si>
  <si>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</si>
  <si>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</si>
  <si>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</si>
  <si>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</si>
  <si>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</si>
  <si>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</si>
  <si>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</si>
  <si>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</si>
  <si>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</si>
  <si>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</si>
  <si>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</si>
  <si>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</si>
  <si>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</si>
  <si>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</si>
  <si>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</si>
  <si>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</si>
  <si>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</si>
  <si>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</si>
  <si>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</si>
  <si>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</si>
  <si>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</si>
  <si>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</si>
  <si>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</si>
  <si>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</si>
  <si>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</si>
  <si>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</si>
  <si>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</si>
  <si>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</si>
  <si>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</si>
  <si>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</si>
  <si>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</si>
  <si>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</si>
  <si>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</si>
  <si>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</si>
  <si>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</si>
  <si>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</si>
  <si>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</si>
  <si>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</si>
  <si>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</si>
  <si>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</si>
  <si>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</si>
  <si>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</si>
  <si>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</si>
  <si>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</si>
  <si>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</si>
  <si>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</si>
  <si>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</si>
  <si>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</si>
  <si>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</si>
  <si>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</si>
  <si>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</si>
  <si>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</si>
  <si>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</si>
  <si>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</si>
  <si>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</si>
  <si>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</si>
  <si>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</si>
  <si>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</si>
  <si>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</si>
  <si>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</si>
  <si>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</si>
  <si>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</si>
  <si>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</si>
  <si>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</si>
  <si>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</si>
  <si>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</si>
  <si>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</si>
  <si>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</si>
  <si>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</si>
  <si>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</si>
  <si>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</si>
  <si>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</si>
  <si>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</si>
  <si>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</si>
  <si>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</si>
  <si>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</si>
  <si>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</si>
  <si>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</si>
  <si>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</si>
  <si>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</si>
  <si>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</si>
  <si>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</si>
  <si>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</si>
  <si>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</si>
  <si>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</si>
  <si>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</si>
  <si>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</si>
  <si>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</si>
  <si>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</si>
  <si>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</si>
  <si>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</si>
  <si>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</si>
  <si>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</si>
  <si>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</si>
  <si>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</si>
  <si>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</si>
  <si>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</si>
  <si>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</si>
  <si>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</si>
  <si>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</si>
  <si>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</si>
  <si>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</si>
  <si>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</si>
  <si>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</si>
  <si>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</si>
  <si>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</si>
  <si>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</si>
  <si>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</si>
  <si>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</si>
  <si>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</si>
  <si>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</si>
  <si>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</si>
  <si>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</si>
  <si>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</si>
  <si>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</si>
  <si>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</si>
  <si>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</si>
  <si>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</si>
  <si>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</si>
  <si>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</si>
  <si>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</si>
  <si>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</si>
  <si>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</si>
  <si>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</si>
  <si>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</si>
  <si>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</si>
  <si>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</si>
  <si>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</si>
  <si>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</si>
  <si>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</si>
  <si>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</si>
  <si>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</si>
  <si>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</si>
  <si>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</si>
  <si>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</si>
  <si>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</si>
  <si>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</si>
  <si>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</si>
  <si>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</si>
  <si>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</si>
  <si>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</si>
  <si>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</si>
  <si>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</si>
  <si>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</si>
  <si>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</si>
  <si>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</si>
  <si>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</si>
  <si>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</si>
  <si>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</si>
  <si>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</si>
  <si>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</si>
  <si>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</si>
  <si>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</si>
  <si>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</si>
  <si>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</si>
  <si>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</si>
  <si>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</si>
  <si>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</si>
  <si>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</si>
  <si>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</si>
  <si>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</si>
  <si>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</si>
  <si>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</si>
  <si>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</si>
  <si>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</si>
  <si>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</si>
  <si>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</si>
  <si>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</si>
  <si>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</si>
  <si>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</si>
  <si>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</si>
  <si>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</si>
  <si>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</si>
  <si>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</si>
  <si>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</si>
  <si>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</si>
  <si>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</si>
  <si>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</si>
  <si>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</si>
  <si>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</si>
  <si>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</si>
  <si>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</si>
  <si>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</si>
  <si>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</si>
  <si>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</si>
  <si>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</si>
  <si>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</si>
  <si>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</si>
  <si>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</si>
  <si>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</si>
  <si>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</si>
  <si>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</si>
  <si>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</si>
  <si>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</si>
  <si>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</si>
  <si>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</si>
  <si>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</si>
  <si>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</si>
  <si>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</si>
  <si>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</si>
  <si>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</si>
  <si>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</si>
  <si>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</si>
  <si>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</si>
  <si>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</si>
  <si>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</si>
  <si>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</si>
  <si>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</si>
  <si>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</si>
  <si>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</si>
  <si>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</si>
  <si>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</si>
  <si>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</si>
  <si>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</si>
  <si>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</si>
  <si>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</si>
  <si>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</si>
  <si>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</si>
  <si>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</si>
  <si>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</si>
  <si>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</si>
  <si>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</si>
  <si>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</si>
  <si>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</si>
  <si>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</si>
  <si>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</si>
  <si>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</si>
  <si>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</si>
  <si>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</si>
  <si>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</si>
  <si>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</si>
  <si>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</si>
  <si>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</si>
  <si>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</si>
  <si>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</si>
  <si>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</si>
  <si>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</si>
  <si>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</si>
  <si>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</si>
  <si>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</si>
  <si>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</si>
  <si>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</si>
  <si>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</si>
  <si>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</si>
  <si>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</si>
  <si>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</si>
  <si>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</si>
  <si>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</si>
  <si>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</si>
  <si>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</si>
  <si>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</si>
  <si>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</si>
  <si>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</si>
  <si>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</si>
  <si>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</si>
  <si>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</si>
  <si>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</si>
  <si>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</si>
  <si>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</si>
  <si>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</si>
  <si>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</si>
  <si>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</si>
  <si>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</si>
  <si>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</si>
  <si>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</si>
  <si>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</si>
  <si>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</si>
  <si>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</si>
  <si>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</si>
  <si>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</si>
  <si>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</si>
  <si>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</si>
  <si>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</si>
  <si>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</si>
  <si>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</si>
  <si>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</si>
  <si>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</si>
  <si>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</si>
  <si>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</si>
  <si>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</si>
  <si>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</si>
  <si>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</si>
  <si>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</si>
  <si>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</si>
  <si>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</si>
  <si>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</si>
  <si>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</si>
  <si>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</si>
  <si>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</si>
  <si>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</si>
  <si>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</si>
  <si>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</si>
  <si>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</si>
  <si>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</si>
  <si>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</si>
  <si>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</si>
  <si>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</si>
  <si>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</si>
  <si>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</si>
  <si>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</si>
  <si>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</si>
  <si>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</si>
  <si>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</si>
  <si>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</si>
  <si>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</si>
  <si>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</si>
  <si>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</si>
  <si>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</si>
  <si>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</si>
  <si>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</si>
  <si>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</si>
  <si>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</si>
  <si>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</si>
  <si>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</si>
  <si>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</si>
  <si>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</si>
  <si>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</si>
  <si>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</si>
  <si>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</si>
  <si>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</si>
  <si>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</si>
  <si>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</si>
  <si>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</si>
  <si>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</si>
  <si>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</si>
  <si>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</si>
  <si>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</si>
  <si>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</si>
  <si>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</si>
  <si>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</si>
  <si>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</si>
  <si>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</si>
  <si>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</si>
  <si>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</si>
  <si>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</si>
  <si>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</si>
  <si>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</si>
  <si>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</si>
  <si>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</si>
  <si>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</si>
  <si>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</si>
  <si>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</si>
  <si>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</si>
  <si>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</si>
  <si>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</si>
  <si>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</si>
  <si>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</si>
  <si>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</si>
  <si>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</si>
  <si>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</si>
  <si>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</si>
  <si>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</si>
  <si>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</si>
  <si>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</si>
  <si>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</si>
  <si>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</si>
  <si>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</si>
  <si>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</si>
  <si>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</si>
  <si>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</si>
  <si>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</si>
  <si>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</si>
  <si>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</si>
  <si>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</si>
  <si>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</si>
  <si>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</si>
  <si>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</si>
  <si>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</si>
  <si>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</si>
  <si>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</si>
  <si>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</si>
  <si>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</si>
  <si>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</si>
  <si>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</si>
  <si>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</si>
  <si>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</si>
  <si>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</si>
  <si>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</si>
  <si>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</si>
  <si>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</si>
  <si>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</si>
  <si>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</si>
  <si>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</si>
  <si>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</si>
  <si>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</si>
  <si>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</si>
  <si>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</si>
  <si>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</si>
  <si>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</si>
  <si>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</si>
  <si>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</si>
  <si>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</si>
  <si>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</si>
  <si>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</si>
  <si>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</si>
  <si>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</si>
  <si>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</si>
  <si>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</si>
  <si>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</si>
  <si>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</si>
  <si>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</si>
  <si>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</si>
  <si>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</si>
  <si>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</si>
  <si>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</si>
  <si>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</si>
  <si>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</si>
  <si>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</si>
  <si>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</si>
  <si>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</si>
  <si>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</si>
  <si>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</si>
  <si>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</si>
  <si>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</si>
  <si>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</si>
  <si>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</si>
  <si>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</si>
  <si>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</si>
  <si>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</si>
  <si>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</si>
  <si>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</si>
  <si>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</si>
  <si>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</si>
  <si>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</si>
  <si>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</si>
  <si>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</si>
  <si>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</si>
  <si>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</si>
  <si>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</si>
  <si>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</si>
  <si>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</si>
  <si>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</si>
  <si>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</si>
  <si>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</si>
  <si>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</si>
  <si>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</si>
  <si>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</si>
  <si>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</si>
  <si>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</si>
  <si>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</si>
  <si>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</si>
  <si>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</si>
  <si>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</si>
  <si>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</si>
  <si>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</si>
  <si>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</si>
  <si>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</si>
  <si>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</si>
  <si>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</si>
  <si>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</si>
  <si>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</si>
  <si>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</si>
  <si>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</si>
  <si>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</si>
  <si>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</si>
  <si>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</si>
  <si>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</si>
  <si>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</si>
  <si>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</si>
  <si>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</si>
  <si>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</si>
  <si>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</si>
  <si>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</si>
  <si>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</si>
  <si>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</si>
  <si>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</si>
  <si>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</si>
  <si>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</si>
  <si>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</si>
  <si>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</si>
  <si>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</si>
  <si>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</si>
  <si>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</si>
  <si>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</si>
  <si>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</si>
  <si>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</si>
  <si>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</si>
  <si>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</si>
  <si>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</si>
  <si>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</si>
  <si>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</si>
  <si>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</si>
  <si>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</si>
  <si>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</si>
  <si>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</si>
  <si>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</si>
  <si>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</si>
  <si>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</si>
  <si>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</si>
  <si>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</si>
  <si>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</si>
  <si>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</si>
  <si>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</si>
  <si>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</si>
  <si>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</si>
  <si>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</si>
  <si>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</si>
  <si>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</si>
  <si>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</si>
  <si>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</si>
  <si>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</si>
  <si>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</si>
  <si>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</si>
  <si>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</si>
  <si>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</si>
  <si>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</si>
  <si>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</si>
  <si>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</si>
  <si>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</si>
  <si>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</si>
  <si>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</si>
  <si>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</si>
  <si>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</si>
  <si>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</si>
  <si>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</si>
  <si>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</si>
  <si>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</si>
  <si>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</si>
  <si>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</si>
  <si>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</si>
  <si>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</si>
  <si>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</si>
  <si>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</si>
  <si>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</si>
  <si>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</si>
  <si>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</si>
  <si>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</si>
  <si>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</si>
  <si>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</si>
  <si>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</si>
  <si>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</si>
  <si>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</si>
  <si>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</si>
  <si>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</si>
  <si>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</si>
  <si>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</si>
  <si>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</si>
  <si>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</si>
  <si>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</si>
  <si>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</si>
  <si>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</si>
  <si>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</si>
  <si>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</si>
  <si>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</si>
  <si>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</si>
  <si>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</si>
  <si>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</si>
  <si>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</si>
  <si>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</si>
  <si>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</si>
  <si>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</si>
  <si>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</si>
  <si>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</si>
  <si>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</si>
  <si>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</si>
  <si>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</si>
  <si>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</si>
  <si>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</si>
  <si>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</si>
  <si>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</si>
  <si>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</si>
  <si>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</si>
  <si>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</si>
  <si>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</si>
  <si>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</si>
  <si>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</si>
  <si>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</si>
  <si>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</si>
  <si>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</si>
  <si>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</si>
  <si>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</si>
  <si>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</si>
  <si>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</si>
  <si>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</si>
  <si>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</si>
  <si>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</si>
  <si>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</si>
  <si>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</si>
  <si>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</si>
  <si>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</si>
  <si>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</si>
  <si>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</si>
  <si>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</si>
  <si>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</si>
  <si>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</si>
  <si>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</si>
  <si>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</si>
  <si>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</si>
  <si>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</si>
  <si>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</si>
  <si>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</si>
  <si>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</si>
  <si>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</si>
  <si>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</si>
  <si>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</si>
  <si>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</si>
  <si>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</si>
  <si>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</si>
  <si>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</si>
  <si>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</si>
  <si>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</si>
  <si>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</si>
  <si>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</si>
  <si>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</si>
  <si>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</si>
  <si>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</si>
  <si>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</si>
  <si>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</si>
  <si>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</si>
  <si>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</si>
  <si>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</si>
  <si>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</si>
  <si>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</si>
  <si>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</si>
  <si>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</si>
  <si>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</si>
  <si>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</si>
  <si>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</si>
  <si>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</si>
  <si>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</si>
  <si>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</si>
  <si>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</si>
  <si>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</si>
  <si>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</si>
  <si>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</si>
  <si>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</si>
  <si>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</si>
  <si>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</si>
  <si>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</si>
  <si>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</si>
  <si>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</si>
  <si>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</si>
  <si>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</si>
  <si>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</si>
  <si>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</si>
  <si>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</si>
  <si>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</si>
  <si>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</si>
  <si>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</si>
  <si>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</si>
  <si>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</si>
  <si>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</si>
  <si>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</si>
  <si>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</si>
  <si>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</si>
  <si>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</si>
  <si>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</si>
  <si>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</si>
  <si>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</si>
  <si>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</si>
  <si>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</si>
  <si>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</si>
  <si>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</si>
  <si>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</si>
  <si>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</si>
  <si>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</si>
  <si>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</si>
  <si>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</si>
  <si>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</si>
  <si>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</si>
  <si>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</si>
  <si>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</si>
  <si>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</si>
  <si>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</si>
  <si>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</si>
  <si>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</si>
  <si>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</si>
  <si>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</si>
  <si>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</si>
  <si>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</si>
  <si>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</si>
  <si>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</si>
  <si>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</si>
  <si>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</si>
  <si>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</si>
  <si>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</si>
  <si>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</si>
  <si>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</si>
  <si>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</si>
  <si>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</si>
  <si>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</si>
  <si>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</si>
  <si>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</si>
  <si>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</si>
  <si>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</si>
  <si>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</si>
  <si>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</si>
  <si>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</si>
  <si>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</si>
  <si>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</si>
  <si>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</si>
  <si>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</si>
  <si>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</si>
  <si>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</si>
  <si>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</si>
  <si>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</si>
  <si>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</si>
  <si>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</si>
  <si>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</si>
  <si>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</si>
  <si>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</si>
  <si>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</si>
  <si>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</si>
  <si>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</si>
  <si>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</si>
  <si>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</si>
  <si>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</si>
  <si>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</si>
  <si>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</si>
  <si>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</si>
  <si>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</si>
  <si>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</si>
  <si>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</si>
  <si>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</si>
  <si>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</si>
  <si>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</si>
  <si>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</si>
  <si>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</si>
  <si>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</si>
  <si>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</si>
  <si>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</si>
  <si>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</si>
  <si>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</si>
  <si>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</si>
  <si>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</si>
  <si>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</si>
  <si>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</si>
  <si>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</si>
  <si>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</si>
  <si>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</si>
  <si>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</si>
  <si>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</si>
  <si>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</si>
  <si>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</si>
  <si>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</si>
  <si>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</si>
  <si>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</si>
  <si>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</si>
  <si>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</si>
  <si>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</si>
  <si>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</si>
  <si>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</si>
  <si>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</si>
  <si>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</si>
  <si>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</si>
  <si>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</si>
  <si>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</si>
  <si>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</si>
  <si>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</si>
  <si>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</si>
  <si>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</si>
  <si>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</si>
  <si>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</si>
  <si>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</si>
  <si>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</si>
  <si>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</si>
  <si>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</si>
  <si>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</si>
  <si>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</si>
  <si>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</si>
  <si>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</si>
  <si>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</si>
  <si>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</si>
  <si>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</si>
  <si>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</si>
  <si>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</si>
  <si>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</si>
  <si>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</si>
  <si>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</si>
  <si>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</si>
  <si>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</si>
  <si>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</si>
  <si>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</si>
  <si>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</si>
  <si>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</si>
  <si>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</si>
  <si>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</si>
  <si>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</si>
  <si>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</si>
  <si>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</si>
  <si>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</si>
  <si>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</si>
  <si>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</si>
  <si>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</si>
  <si>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</si>
  <si>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</si>
  <si>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</si>
  <si>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</si>
  <si>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</si>
  <si>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</si>
  <si>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</si>
  <si>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</si>
  <si>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</si>
  <si>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</si>
  <si>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</si>
  <si>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</si>
  <si>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</si>
  <si>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</si>
  <si>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</si>
  <si>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</si>
  <si>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</si>
  <si>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</si>
  <si>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</si>
  <si>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</si>
  <si>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</si>
  <si>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</si>
  <si>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</si>
  <si>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</si>
  <si>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</si>
  <si>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</si>
  <si>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</si>
  <si>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</si>
  <si>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</si>
  <si>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</si>
  <si>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</si>
  <si>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</si>
  <si>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</si>
  <si>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</si>
  <si>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</si>
  <si>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</si>
  <si>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</si>
  <si>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</si>
  <si>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</si>
  <si>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</si>
  <si>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</si>
  <si>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</si>
  <si>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</si>
  <si>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</si>
  <si>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</si>
  <si>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</si>
  <si>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</si>
  <si>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</si>
  <si>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</si>
  <si>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</si>
  <si>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</si>
  <si>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</si>
  <si>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</si>
  <si>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</si>
  <si>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</si>
  <si>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</si>
  <si>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</si>
  <si>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</si>
  <si>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</si>
  <si>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</si>
  <si>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</si>
  <si>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</si>
  <si>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</si>
  <si>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</si>
  <si>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</si>
  <si>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</si>
  <si>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</si>
  <si>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</si>
  <si>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</si>
  <si>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</si>
  <si>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</si>
  <si>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</si>
  <si>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</si>
  <si>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</si>
  <si>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</si>
  <si>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</si>
  <si>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</si>
  <si>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</si>
  <si>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</si>
  <si>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</si>
  <si>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</si>
  <si>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</si>
  <si>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</si>
  <si>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</si>
  <si>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</si>
  <si>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</si>
  <si>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</si>
  <si>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</si>
  <si>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</si>
  <si>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</si>
  <si>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</si>
  <si>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</si>
  <si>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</si>
  <si>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</si>
  <si>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</si>
  <si>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</si>
  <si>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</si>
  <si>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</si>
  <si>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</si>
  <si>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</si>
  <si>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</si>
  <si>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</si>
  <si>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</si>
  <si>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</si>
  <si>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</si>
  <si>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</si>
  <si>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</si>
  <si>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</si>
  <si>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</si>
  <si>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</si>
  <si>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</si>
  <si>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</si>
  <si>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</si>
  <si>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</si>
  <si>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</si>
  <si>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</si>
  <si>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</si>
  <si>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</si>
  <si>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</si>
  <si>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</si>
  <si>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</si>
  <si>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</si>
  <si>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</si>
  <si>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</si>
  <si>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</si>
  <si>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</si>
  <si>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</si>
  <si>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</si>
  <si>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</si>
  <si>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</si>
  <si>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</si>
  <si>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</si>
  <si>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</si>
  <si>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</si>
  <si>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</si>
  <si>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</si>
  <si>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</si>
  <si>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</si>
  <si>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</si>
  <si>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</si>
  <si>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</si>
  <si>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</si>
  <si>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</si>
  <si>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</si>
  <si>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</si>
  <si>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</si>
  <si>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</si>
  <si>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</si>
  <si>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</si>
  <si>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</si>
  <si>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</si>
  <si>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</si>
  <si>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</si>
  <si>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</si>
  <si>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</si>
  <si>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</si>
  <si>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</si>
  <si>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</si>
  <si>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</si>
  <si>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</si>
  <si>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</si>
  <si>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</si>
  <si>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</si>
  <si>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</si>
  <si>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</si>
  <si>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</si>
  <si>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</si>
  <si>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</si>
  <si>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</si>
  <si>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</si>
  <si>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</si>
  <si>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</si>
  <si>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</si>
  <si>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</si>
  <si>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</si>
  <si>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</si>
  <si>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</si>
  <si>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</si>
  <si>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</si>
  <si>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</si>
  <si>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</si>
  <si>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</si>
  <si>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</si>
  <si>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</si>
  <si>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</si>
  <si>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</si>
  <si>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</si>
  <si>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</si>
  <si>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</si>
  <si>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</si>
  <si>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</si>
  <si>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</si>
  <si>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</si>
  <si>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</si>
  <si>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</si>
  <si>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</si>
  <si>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</si>
  <si>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</si>
  <si>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</si>
  <si>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</si>
  <si>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</si>
  <si>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</si>
  <si>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</si>
  <si>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</si>
  <si>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</si>
  <si>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</si>
  <si>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</si>
  <si>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</si>
  <si>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</si>
  <si>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</si>
  <si>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</si>
  <si>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</si>
  <si>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</si>
  <si>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</si>
  <si>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</si>
  <si>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</si>
  <si>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</si>
  <si>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</si>
  <si>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</si>
  <si>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</si>
  <si>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</si>
  <si>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</si>
  <si>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</si>
  <si>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</si>
  <si>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</si>
  <si>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</si>
  <si>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</si>
  <si>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</si>
  <si>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</si>
  <si>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</si>
  <si>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</si>
  <si>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</si>
  <si>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</si>
  <si>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</si>
  <si>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</si>
  <si>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</si>
  <si>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</si>
  <si>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</si>
  <si>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</si>
  <si>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</si>
  <si>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</si>
  <si>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</si>
  <si>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</si>
  <si>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</si>
  <si>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</si>
  <si>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</si>
  <si>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</si>
  <si>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</si>
  <si>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</si>
  <si>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</si>
  <si>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</si>
  <si>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</si>
  <si>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</si>
  <si>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</si>
  <si>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</si>
  <si>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</si>
  <si>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</si>
  <si>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</si>
  <si>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</si>
  <si>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</si>
  <si>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</si>
  <si>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</si>
  <si>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</si>
  <si>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</si>
  <si>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</si>
  <si>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</si>
  <si>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</si>
  <si>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</si>
  <si>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</si>
  <si>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</si>
  <si>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</si>
  <si>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</si>
  <si>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</si>
  <si>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</si>
  <si>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</si>
  <si>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</si>
  <si>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</si>
  <si>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</si>
  <si>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</si>
  <si>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</si>
  <si>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</si>
  <si>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</si>
  <si>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</si>
  <si>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</si>
  <si>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</si>
  <si>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</si>
  <si>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</si>
  <si>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</si>
  <si>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</si>
  <si>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</si>
  <si>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</si>
  <si>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</si>
  <si>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</si>
  <si>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</si>
  <si>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</si>
  <si>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</si>
  <si>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</si>
  <si>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</si>
  <si>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</si>
  <si>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</si>
  <si>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</si>
  <si>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</si>
  <si>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</si>
  <si>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</si>
  <si>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</si>
  <si>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</si>
  <si>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</si>
  <si>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</si>
  <si>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</si>
  <si>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</si>
  <si>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</si>
  <si>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</si>
  <si>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</si>
  <si>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</si>
  <si>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</si>
  <si>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</si>
  <si>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</si>
  <si>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</si>
  <si>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</si>
  <si>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</si>
  <si>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</si>
  <si>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</si>
  <si>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</si>
  <si>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</si>
  <si>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</si>
  <si>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</si>
  <si>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</si>
  <si>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</si>
  <si>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</si>
  <si>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</si>
  <si>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</si>
  <si>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</si>
  <si>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</si>
  <si>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</si>
  <si>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</si>
  <si>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</si>
  <si>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</si>
  <si>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</si>
  <si>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</si>
  <si>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</si>
  <si>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</si>
  <si>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</si>
  <si>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</si>
  <si>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</si>
  <si>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</si>
  <si>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</si>
  <si>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</si>
  <si>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</si>
  <si>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</si>
  <si>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</si>
  <si>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</si>
  <si>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</si>
  <si>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</si>
  <si>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</si>
  <si>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</si>
  <si>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</si>
  <si>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</si>
  <si>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</si>
  <si>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</si>
  <si>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</si>
  <si>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</si>
  <si>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</si>
  <si>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</si>
  <si>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</si>
  <si>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</si>
  <si>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</si>
  <si>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</si>
  <si>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</si>
  <si>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</si>
  <si>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</si>
  <si>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</si>
  <si>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</si>
  <si>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</si>
  <si>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</si>
  <si>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</si>
  <si>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</si>
  <si>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</si>
  <si>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</si>
  <si>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</si>
  <si>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</si>
  <si>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</si>
  <si>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</si>
  <si>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</si>
  <si>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</si>
  <si>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</si>
  <si>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</si>
  <si>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</si>
  <si>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</si>
  <si>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</si>
  <si>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</si>
  <si>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</si>
  <si>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</si>
  <si>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</si>
  <si>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</si>
  <si>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</si>
  <si>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</si>
  <si>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</si>
  <si>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</si>
  <si>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</si>
  <si>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</si>
  <si>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</si>
  <si>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</si>
  <si>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</si>
  <si>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</si>
  <si>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</si>
  <si>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</si>
  <si>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</si>
  <si>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</si>
  <si>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</si>
  <si>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</si>
  <si>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</si>
  <si>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</si>
  <si>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</si>
  <si>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</si>
  <si>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</si>
  <si>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</si>
  <si>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</si>
  <si>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</si>
  <si>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</si>
  <si>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</si>
  <si>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</si>
  <si>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</si>
  <si>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</si>
  <si>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</si>
  <si>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</si>
  <si>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</si>
  <si>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</si>
  <si>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</si>
  <si>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</si>
  <si>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</si>
  <si>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</si>
  <si>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</si>
  <si>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</si>
  <si>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</si>
  <si>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</si>
  <si>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</si>
  <si>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</si>
  <si>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</si>
  <si>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</si>
  <si>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</si>
  <si>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</si>
  <si>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</si>
  <si>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</si>
  <si>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</si>
  <si>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</si>
  <si>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</si>
  <si>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</si>
  <si>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</si>
  <si>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</si>
  <si>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</si>
  <si>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</si>
  <si>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</si>
  <si>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</si>
  <si>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</si>
  <si>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</si>
  <si>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</si>
  <si>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</si>
  <si>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</si>
  <si>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</si>
  <si>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</si>
  <si>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</si>
  <si>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</si>
  <si>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</si>
  <si>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</si>
  <si>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</si>
  <si>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</si>
  <si>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</si>
  <si>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</si>
  <si>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</si>
  <si>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</si>
  <si>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</si>
  <si>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</si>
  <si>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</si>
  <si>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</si>
  <si>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</si>
  <si>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</si>
  <si>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</si>
  <si>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</si>
  <si>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</si>
  <si>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</si>
  <si>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</si>
  <si>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</si>
  <si>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</si>
  <si>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</si>
  <si>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</si>
  <si>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</si>
  <si>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</si>
  <si>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</si>
  <si>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</si>
  <si>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</si>
  <si>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</si>
  <si>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</si>
  <si>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</si>
  <si>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</si>
  <si>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</si>
  <si>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</si>
  <si>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</si>
  <si>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</si>
  <si>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</si>
  <si>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</si>
  <si>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</si>
  <si>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</si>
  <si>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</si>
  <si>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</si>
  <si>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</si>
  <si>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</si>
  <si>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</si>
  <si>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</si>
  <si>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</si>
  <si>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</si>
  <si>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</si>
  <si>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</si>
  <si>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</si>
  <si>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</si>
  <si>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</si>
  <si>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</si>
  <si>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</si>
  <si>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</si>
  <si>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</si>
  <si>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</si>
  <si>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</si>
  <si>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</si>
  <si>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</si>
  <si>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</si>
  <si>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</si>
  <si>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</si>
  <si>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</si>
  <si>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</si>
  <si>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</si>
  <si>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</si>
  <si>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</si>
  <si>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</si>
  <si>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</si>
  <si>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</si>
  <si>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</si>
  <si>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</si>
  <si>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</si>
  <si>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</si>
  <si>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</si>
  <si>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</si>
  <si>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</si>
  <si>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</si>
  <si>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</si>
  <si>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</si>
  <si>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</si>
  <si>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</si>
  <si>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</si>
  <si>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</si>
  <si>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</si>
  <si>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</si>
  <si>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</si>
  <si>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</si>
  <si>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</si>
  <si>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</si>
  <si>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</si>
  <si>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</si>
  <si>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</si>
  <si>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</si>
  <si>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</si>
  <si>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</si>
  <si>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</si>
  <si>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</si>
  <si>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</si>
  <si>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</si>
  <si>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</si>
  <si>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</si>
  <si>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</si>
  <si>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</si>
  <si>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</si>
  <si>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</si>
  <si>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</si>
  <si>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</si>
  <si>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</si>
  <si>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</si>
  <si>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</si>
  <si>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</si>
  <si>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</si>
  <si>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</si>
  <si>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</si>
  <si>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</si>
  <si>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</si>
  <si>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</si>
  <si>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</si>
  <si>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</si>
  <si>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</si>
  <si>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</si>
  <si>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</si>
  <si>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</si>
  <si>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</si>
  <si>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</si>
  <si>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</si>
  <si>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</si>
  <si>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</si>
  <si>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</si>
  <si>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</si>
  <si>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</si>
  <si>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</si>
  <si>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</si>
  <si>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</si>
  <si>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</si>
  <si>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</si>
  <si>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</si>
  <si>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</si>
  <si>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</si>
  <si>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</si>
  <si>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</si>
  <si>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</si>
  <si>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</si>
  <si>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</si>
  <si>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</si>
  <si>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</si>
  <si>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</si>
  <si>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</si>
  <si>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</si>
  <si>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</si>
  <si>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</si>
  <si>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</si>
  <si>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</si>
  <si>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</si>
  <si>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</si>
  <si>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</si>
  <si>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</si>
  <si>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</si>
  <si>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</si>
  <si>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</si>
  <si>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</si>
  <si>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</si>
  <si>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</si>
  <si>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</si>
  <si>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</si>
  <si>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</si>
  <si>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</si>
  <si>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</si>
  <si>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</si>
  <si>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</si>
  <si>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</si>
  <si>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</si>
  <si>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</si>
  <si>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</si>
  <si>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</si>
  <si>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</si>
  <si>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</si>
  <si>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</si>
  <si>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</si>
  <si>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</si>
  <si>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</si>
  <si>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</si>
  <si>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</si>
  <si>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</si>
  <si>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</si>
  <si>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</si>
  <si>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</si>
  <si>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</si>
  <si>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</si>
  <si>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</si>
  <si>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</si>
  <si>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</si>
  <si>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</si>
  <si>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</si>
  <si>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</si>
  <si>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</si>
  <si>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</si>
  <si>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</si>
  <si>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</si>
  <si>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</si>
  <si>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</si>
  <si>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</si>
  <si>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</si>
  <si>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</si>
  <si>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</si>
  <si>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</si>
  <si>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</si>
  <si>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</si>
  <si>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</si>
  <si>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</si>
  <si>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</si>
  <si>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</si>
  <si>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</si>
  <si>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</si>
  <si>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</si>
  <si>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</si>
  <si>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</si>
  <si>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</si>
  <si>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</si>
  <si>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</si>
  <si>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</si>
  <si>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</si>
  <si>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</si>
  <si>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</si>
  <si>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</si>
  <si>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</si>
  <si>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</si>
  <si>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</si>
  <si>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</si>
  <si>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</si>
  <si>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</si>
  <si>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</si>
  <si>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</si>
  <si>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</si>
  <si>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</si>
  <si>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</si>
  <si>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</si>
  <si>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</si>
  <si>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</si>
  <si>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</si>
  <si>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</si>
  <si>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</si>
  <si>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</si>
  <si>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</si>
  <si>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</si>
  <si>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</si>
  <si>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</si>
  <si>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</si>
  <si>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</si>
  <si>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</si>
  <si>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</si>
  <si>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</si>
  <si>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</si>
  <si>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</si>
  <si>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</si>
  <si>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</si>
  <si>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</si>
  <si>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</si>
  <si>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</si>
  <si>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</si>
  <si>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</si>
  <si>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</si>
  <si>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</si>
  <si>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</si>
  <si>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</si>
  <si>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</si>
  <si>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</si>
  <si>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</si>
  <si>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</si>
  <si>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</si>
  <si>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</si>
  <si>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</si>
  <si>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</si>
  <si>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</si>
  <si>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</si>
  <si>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</si>
  <si>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</si>
  <si>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</si>
  <si>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</si>
  <si>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</si>
  <si>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</si>
  <si>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</si>
  <si>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</si>
  <si>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</si>
  <si>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</si>
  <si>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</si>
  <si>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</si>
  <si>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</si>
  <si>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</si>
  <si>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</si>
  <si>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</si>
  <si>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</si>
  <si>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</si>
  <si>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</si>
  <si>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</si>
  <si>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</si>
  <si>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</si>
  <si>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</si>
  <si>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</si>
  <si>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</si>
  <si>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</si>
  <si>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</si>
  <si>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</si>
  <si>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</si>
  <si>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</si>
  <si>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</si>
  <si>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</si>
  <si>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</si>
  <si>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</si>
  <si>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</si>
  <si>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</si>
  <si>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</si>
  <si>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</si>
  <si>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</si>
  <si>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</si>
  <si>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</si>
  <si>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</si>
  <si>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</si>
  <si>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</si>
  <si>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</si>
  <si>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</si>
  <si>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</si>
  <si>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</si>
  <si>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</si>
  <si>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</si>
  <si>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</si>
  <si>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</si>
  <si>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</si>
  <si>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</si>
  <si>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</si>
  <si>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</si>
  <si>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</si>
  <si>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</si>
  <si>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</si>
  <si>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</si>
  <si>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</si>
  <si>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</si>
  <si>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</si>
  <si>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</si>
  <si>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</si>
  <si>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</si>
  <si>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</si>
  <si>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</si>
  <si>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</si>
  <si>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</si>
  <si>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</si>
  <si>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</si>
  <si>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</si>
  <si>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</si>
  <si>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</si>
  <si>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</si>
  <si>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</si>
  <si>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</si>
  <si>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</si>
  <si>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</si>
  <si>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</si>
  <si>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</si>
  <si>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</si>
  <si>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</si>
  <si>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</si>
  <si>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</si>
  <si>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</si>
  <si>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</si>
  <si>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</si>
  <si>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</si>
  <si>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</si>
  <si>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</si>
  <si>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</si>
  <si>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</si>
  <si>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</si>
  <si>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</si>
  <si>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</si>
  <si>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</si>
  <si>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</si>
  <si>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</si>
  <si>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</si>
  <si>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</si>
  <si>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</si>
  <si>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</si>
  <si>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</si>
  <si>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</si>
  <si>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</si>
  <si>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</si>
  <si>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</si>
  <si>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</si>
  <si>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</si>
  <si>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</si>
  <si>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</si>
  <si>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</si>
  <si>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</si>
  <si>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</si>
  <si>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</si>
  <si>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</si>
  <si>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</si>
  <si>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</si>
  <si>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</si>
  <si>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</si>
  <si>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</si>
  <si>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</si>
  <si>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</si>
  <si>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</si>
  <si>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</si>
  <si>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</si>
  <si>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</si>
  <si>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</si>
  <si>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</si>
  <si>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</si>
  <si>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</si>
  <si>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</si>
  <si>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</si>
  <si>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</si>
  <si>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</si>
  <si>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</si>
  <si>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</si>
  <si>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</si>
  <si>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</si>
  <si>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</si>
  <si>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</si>
  <si>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</si>
  <si>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</si>
  <si>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</si>
  <si>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</si>
  <si>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</si>
  <si>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</si>
  <si>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</si>
  <si>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</si>
  <si>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</si>
  <si>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</si>
  <si>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</si>
  <si>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</si>
  <si>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</si>
  <si>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</si>
  <si>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</si>
  <si>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</si>
  <si>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</si>
  <si>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</si>
  <si>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</si>
  <si>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</si>
  <si>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</si>
  <si>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</si>
  <si>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</si>
  <si>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</si>
  <si>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</si>
  <si>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</si>
  <si>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</si>
  <si>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</si>
  <si>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</si>
  <si>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</si>
  <si>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</si>
  <si>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</si>
  <si>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</si>
  <si>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</si>
  <si>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</si>
  <si>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</si>
  <si>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</si>
  <si>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</si>
  <si>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</si>
  <si>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</si>
  <si>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</si>
  <si>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</si>
  <si>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</si>
  <si>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</si>
  <si>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</si>
  <si>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</si>
  <si>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</si>
  <si>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</si>
  <si>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</si>
  <si>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</si>
  <si>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</si>
  <si>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</si>
  <si>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</si>
  <si>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</si>
  <si>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</si>
  <si>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</si>
  <si>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</si>
  <si>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</si>
  <si>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</si>
  <si>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</si>
  <si>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</si>
  <si>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</si>
  <si>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</si>
  <si>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</si>
  <si>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</si>
  <si>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</si>
  <si>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</si>
  <si>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</si>
  <si>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</si>
  <si>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</si>
  <si>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</si>
  <si>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</si>
  <si>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</si>
  <si>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</si>
  <si>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</si>
  <si>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</si>
  <si>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</si>
  <si>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</si>
  <si>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</si>
  <si>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</si>
  <si>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</si>
  <si>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</si>
  <si>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</si>
  <si>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</si>
  <si>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</si>
  <si>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</si>
  <si>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</si>
  <si>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</si>
  <si>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</si>
  <si>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</si>
  <si>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</si>
  <si>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</si>
  <si>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</si>
  <si>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</si>
  <si>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</si>
  <si>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</si>
  <si>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</si>
  <si>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</si>
  <si>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</si>
  <si>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</si>
  <si>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</si>
  <si>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</si>
  <si>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</si>
  <si>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</si>
  <si>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</si>
  <si>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</si>
  <si>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</si>
  <si>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</si>
  <si>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</si>
  <si>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</si>
  <si>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</si>
  <si>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</si>
  <si>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</si>
  <si>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</si>
  <si>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</si>
  <si>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</si>
  <si>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</si>
  <si>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</si>
  <si>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</si>
  <si>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</si>
  <si>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</si>
  <si>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</si>
  <si>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</si>
  <si>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</si>
  <si>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</si>
  <si>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</si>
  <si>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</si>
  <si>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</si>
  <si>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</si>
  <si>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</si>
  <si>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</si>
  <si>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</si>
  <si>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</si>
  <si>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</si>
  <si>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</si>
  <si>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</si>
  <si>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</si>
  <si>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</si>
  <si>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</si>
  <si>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</si>
  <si>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</si>
  <si>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</si>
  <si>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</si>
  <si>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</si>
  <si>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</si>
  <si>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</si>
  <si>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</si>
  <si>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</si>
  <si>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</si>
  <si>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</si>
  <si>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</si>
  <si>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</si>
  <si>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</si>
  <si>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</si>
  <si>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</si>
  <si>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</si>
  <si>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</si>
  <si>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</si>
  <si>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</si>
  <si>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</si>
  <si>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</si>
  <si>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</si>
  <si>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</si>
  <si>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</si>
  <si>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</si>
  <si>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</si>
  <si>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</si>
  <si>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</si>
  <si>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</si>
  <si>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</si>
  <si>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</si>
  <si>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</si>
  <si>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</si>
  <si>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</si>
  <si>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</si>
  <si>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</si>
  <si>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</si>
  <si>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</si>
  <si>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</si>
  <si>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</si>
  <si>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</si>
  <si>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</si>
  <si>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</si>
  <si>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</si>
  <si>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</si>
  <si>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</si>
  <si>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</si>
  <si>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</si>
  <si>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</si>
  <si>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</si>
  <si>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</si>
  <si>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</si>
  <si>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</si>
  <si>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</si>
  <si>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</si>
  <si>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</si>
  <si>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</si>
  <si>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</si>
  <si>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</si>
  <si>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</si>
  <si>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</si>
  <si>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</si>
  <si>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</si>
  <si>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</si>
  <si>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</si>
  <si>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</si>
  <si>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</si>
  <si>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</si>
  <si>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</si>
  <si>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</si>
  <si>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</si>
  <si>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</si>
  <si>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</si>
  <si>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</si>
  <si>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</si>
  <si>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</si>
  <si>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</si>
  <si>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</si>
  <si>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</si>
  <si>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</si>
  <si>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</si>
  <si>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</si>
  <si>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</si>
  <si>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</si>
  <si>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</si>
  <si>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</si>
  <si>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</si>
  <si>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</si>
  <si>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</si>
  <si>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</si>
  <si>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</si>
  <si>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</si>
  <si>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</si>
  <si>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</si>
  <si>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</si>
  <si>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</si>
  <si>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</si>
  <si>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</si>
  <si>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</si>
  <si>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</si>
  <si>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</si>
  <si>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</si>
  <si>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</si>
  <si>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</si>
  <si>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</si>
  <si>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</si>
  <si>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</si>
  <si>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</si>
  <si>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</si>
  <si>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</si>
  <si>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</si>
  <si>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</si>
  <si>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</si>
  <si>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</si>
  <si>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</si>
  <si>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</si>
  <si>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</si>
  <si>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</si>
  <si>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</si>
  <si>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</si>
  <si>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</si>
  <si>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</si>
  <si>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</si>
  <si>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</si>
  <si>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</si>
  <si>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</si>
  <si>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</si>
  <si>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</si>
  <si>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</si>
  <si>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</si>
  <si>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</si>
  <si>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</si>
  <si>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</si>
  <si>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</si>
  <si>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</si>
  <si>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</si>
  <si>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</si>
  <si>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</si>
  <si>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</si>
  <si>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</si>
  <si>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</si>
  <si>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</si>
  <si>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</si>
  <si>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</si>
  <si>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</si>
  <si>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</si>
  <si>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</si>
  <si>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</si>
  <si>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</si>
  <si>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</si>
  <si>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</si>
  <si>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</si>
  <si>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</si>
  <si>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</si>
  <si>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</si>
  <si>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</si>
  <si>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</si>
  <si>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</si>
  <si>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</si>
  <si>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</si>
  <si>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</si>
  <si>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</si>
  <si>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</si>
  <si>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</si>
  <si>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</si>
  <si>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</si>
  <si>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</si>
  <si>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</si>
  <si>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</si>
  <si>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</si>
  <si>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</si>
  <si>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</si>
  <si>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</si>
  <si>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</si>
  <si>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</si>
  <si>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</si>
  <si>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</si>
  <si>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</si>
  <si>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</si>
  <si>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</si>
  <si>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</si>
  <si>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</si>
  <si>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</si>
  <si>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</si>
  <si>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</si>
  <si>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</si>
  <si>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</si>
  <si>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</si>
  <si>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</si>
  <si>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</si>
  <si>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</si>
  <si>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</si>
  <si>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</si>
  <si>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</si>
  <si>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</si>
  <si>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</si>
  <si>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</si>
  <si>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</si>
  <si>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</si>
  <si>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</si>
  <si>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</si>
  <si>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</si>
  <si>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</si>
  <si>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</si>
  <si>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</si>
  <si>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</si>
  <si>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</si>
  <si>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</si>
  <si>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</si>
  <si>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</si>
  <si>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</si>
  <si>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</si>
  <si>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</si>
  <si>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</si>
  <si>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</si>
  <si>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</si>
  <si>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</si>
  <si>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</si>
  <si>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</si>
  <si>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</si>
  <si>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</si>
  <si>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</si>
  <si>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</si>
  <si>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</si>
  <si>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</si>
  <si>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</si>
  <si>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</si>
  <si>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</si>
  <si>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</si>
  <si>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</si>
  <si>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</si>
  <si>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</si>
  <si>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</si>
  <si>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</si>
  <si>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</si>
  <si>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</si>
  <si>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</si>
  <si>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</si>
  <si>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</si>
  <si>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</si>
  <si>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</si>
  <si>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</si>
  <si>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</si>
  <si>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</si>
  <si>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</si>
  <si>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</si>
  <si>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</si>
  <si>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</si>
  <si>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</si>
  <si>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</si>
  <si>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</si>
  <si>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</si>
  <si>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</si>
  <si>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</si>
  <si>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</si>
  <si>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</si>
  <si>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</si>
  <si>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</si>
  <si>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</si>
  <si>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</si>
  <si>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</si>
  <si>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</si>
  <si>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</si>
  <si>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</si>
  <si>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</si>
  <si>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</si>
  <si>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</si>
  <si>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</si>
  <si>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</si>
  <si>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</si>
  <si>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</si>
  <si>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</si>
  <si>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</si>
  <si>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</si>
  <si>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</si>
  <si>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</si>
  <si>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</si>
  <si>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</si>
  <si>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</si>
  <si>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</si>
  <si>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</si>
  <si>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</si>
  <si>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</si>
  <si>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</si>
  <si>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</si>
  <si>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</si>
  <si>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</si>
  <si>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</si>
  <si>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</si>
  <si>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</si>
  <si>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</si>
  <si>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</si>
  <si>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</si>
  <si>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</si>
  <si>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</si>
  <si>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</si>
  <si>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</si>
  <si>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</si>
  <si>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</si>
  <si>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</si>
  <si>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</si>
  <si>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</si>
  <si>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</si>
  <si>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</si>
  <si>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</si>
  <si>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</si>
  <si>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</si>
  <si>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</si>
  <si>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</si>
  <si>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</si>
  <si>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</si>
  <si>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</si>
  <si>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</si>
  <si>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</si>
  <si>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</si>
  <si>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</si>
  <si>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</si>
  <si>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</si>
  <si>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</si>
  <si>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</si>
  <si>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</si>
  <si>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</si>
  <si>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</si>
  <si>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</si>
  <si>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</si>
  <si>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</si>
  <si>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</si>
  <si>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</si>
  <si>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</si>
  <si>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</si>
  <si>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</si>
  <si>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</si>
  <si>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</si>
  <si>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</si>
  <si>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</si>
  <si>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</si>
  <si>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</si>
  <si>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</si>
  <si>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</si>
  <si>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</si>
  <si>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</si>
  <si>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</si>
  <si>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</si>
  <si>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</si>
  <si>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</si>
  <si>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</si>
  <si>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</si>
  <si>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</si>
  <si>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</si>
  <si>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</si>
  <si>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</si>
  <si>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</si>
  <si>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</si>
  <si>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</si>
  <si>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</si>
  <si>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</si>
  <si>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</si>
  <si>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</si>
  <si>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</si>
  <si>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</si>
  <si>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</si>
  <si>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</si>
  <si>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</si>
  <si>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</si>
  <si>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</si>
  <si>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</si>
  <si>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</si>
  <si>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</si>
  <si>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</si>
  <si>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</si>
  <si>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</si>
  <si>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</si>
  <si>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</si>
  <si>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</si>
  <si>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</si>
  <si>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</si>
  <si>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</si>
  <si>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</si>
  <si>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</si>
  <si>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</si>
  <si>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</si>
  <si>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</si>
  <si>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</si>
  <si>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</si>
  <si>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</si>
  <si>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</si>
  <si>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</si>
  <si>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</si>
  <si>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</si>
  <si>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</si>
  <si>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</si>
  <si>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</si>
  <si>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</si>
  <si>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</si>
  <si>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</si>
  <si>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</si>
  <si>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</si>
  <si>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</si>
  <si>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</si>
  <si>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</si>
  <si>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</si>
  <si>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</si>
  <si>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</si>
  <si>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</si>
  <si>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</si>
  <si>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</si>
  <si>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</si>
  <si>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</si>
  <si>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</si>
  <si>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</si>
  <si>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</si>
  <si>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</si>
  <si>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</si>
  <si>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</si>
  <si>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</si>
  <si>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</si>
  <si>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</si>
  <si>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</si>
  <si>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</si>
  <si>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</si>
  <si>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</si>
  <si>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</si>
  <si>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</si>
  <si>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</si>
  <si>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</si>
  <si>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</si>
  <si>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</si>
  <si>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</si>
  <si>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</si>
  <si>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</si>
  <si>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</si>
  <si>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</si>
  <si>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</si>
  <si>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</si>
  <si>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</si>
  <si>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</si>
  <si>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</si>
  <si>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</si>
  <si>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</si>
  <si>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</si>
  <si>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</si>
  <si>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</si>
  <si>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</si>
  <si>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</si>
  <si>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</si>
  <si>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</si>
  <si>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</si>
  <si>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</si>
  <si>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</si>
  <si>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</si>
  <si>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</si>
  <si>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</si>
  <si>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</si>
  <si>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</si>
  <si>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</si>
  <si>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</si>
  <si>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</si>
  <si>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</si>
  <si>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</si>
  <si>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</si>
  <si>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</si>
  <si>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</si>
  <si>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</si>
  <si>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</si>
  <si>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</si>
  <si>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</si>
  <si>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</si>
  <si>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</si>
  <si>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</si>
  <si>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</si>
  <si>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</si>
  <si>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</si>
  <si>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</si>
  <si>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</si>
  <si>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</si>
  <si>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</si>
  <si>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</si>
  <si>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</si>
  <si>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</si>
  <si>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</si>
  <si>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</si>
  <si>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</si>
  <si>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</si>
  <si>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</si>
  <si>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</si>
  <si>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</si>
  <si>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</si>
  <si>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</si>
  <si>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</si>
  <si>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</si>
  <si>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</si>
  <si>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</si>
  <si>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</si>
  <si>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</si>
  <si>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</si>
  <si>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</si>
  <si>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</si>
  <si>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</si>
  <si>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</si>
  <si>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</si>
  <si>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</si>
  <si>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</si>
  <si>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</si>
  <si>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</si>
  <si>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</si>
  <si>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</si>
  <si>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</si>
  <si>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</si>
  <si>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</si>
  <si>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</si>
  <si>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</si>
  <si>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</si>
  <si>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</si>
  <si>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</si>
  <si>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</si>
  <si>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</si>
  <si>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</si>
  <si>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</si>
  <si>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</si>
  <si>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</si>
  <si>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</si>
  <si>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</si>
  <si>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</si>
  <si>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</si>
  <si>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</si>
  <si>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</si>
  <si>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</si>
  <si>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</si>
  <si>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</si>
  <si>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</si>
  <si>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</si>
  <si>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</si>
  <si>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</si>
  <si>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</si>
  <si>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</si>
  <si>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</si>
  <si>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</si>
  <si>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</si>
  <si>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</si>
  <si>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</si>
  <si>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</si>
  <si>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</si>
  <si>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</si>
  <si>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</si>
  <si>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</si>
  <si>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</si>
  <si>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</si>
  <si>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</si>
  <si>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</si>
  <si>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</si>
  <si>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</si>
  <si>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</si>
  <si>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</si>
  <si>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</si>
  <si>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</si>
  <si>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</si>
  <si>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</si>
  <si>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</si>
  <si>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</si>
  <si>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</si>
  <si>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</si>
  <si>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</si>
  <si>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</si>
  <si>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</si>
  <si>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</si>
  <si>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</si>
  <si>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</si>
  <si>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</si>
  <si>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</si>
  <si>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</si>
  <si>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</si>
  <si>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</si>
  <si>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</si>
  <si>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</si>
  <si>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</si>
  <si>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</si>
  <si>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</si>
  <si>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</si>
  <si>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</si>
  <si>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</si>
  <si>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</si>
  <si>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</si>
  <si>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</si>
  <si>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</si>
  <si>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</si>
  <si>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</si>
  <si>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</si>
  <si>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</si>
  <si>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</si>
  <si>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</si>
  <si>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</si>
  <si>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</si>
  <si>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</si>
  <si>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</si>
  <si>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</si>
  <si>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</si>
  <si>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</si>
  <si>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</si>
  <si>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</si>
  <si>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</si>
  <si>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</si>
  <si>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</si>
  <si>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</si>
  <si>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</si>
  <si>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</si>
  <si>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</si>
  <si>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</si>
  <si>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</si>
  <si>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</si>
  <si>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</si>
  <si>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</si>
  <si>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</si>
  <si>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</si>
  <si>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</si>
  <si>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</si>
  <si>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</si>
  <si>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</si>
  <si>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</si>
  <si>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</si>
  <si>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</si>
  <si>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</si>
  <si>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</si>
  <si>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</si>
  <si>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</si>
  <si>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</si>
  <si>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</si>
  <si>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</si>
  <si>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</si>
  <si>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</si>
  <si>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</si>
  <si>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</si>
  <si>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</si>
  <si>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</si>
  <si>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</si>
  <si>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</si>
  <si>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</si>
  <si>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</si>
  <si>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</si>
  <si>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</si>
  <si>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</si>
  <si>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</si>
  <si>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</si>
  <si>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</si>
  <si>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</si>
  <si>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</si>
  <si>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</si>
  <si>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</si>
  <si>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</si>
  <si>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</si>
  <si>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</si>
  <si>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</si>
  <si>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</si>
  <si>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</si>
  <si>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</si>
  <si>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</si>
  <si>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</si>
  <si>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</si>
  <si>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</si>
  <si>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</si>
  <si>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</si>
  <si>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</si>
  <si>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</si>
  <si>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</si>
  <si>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</si>
  <si>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</si>
  <si>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</si>
  <si>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</si>
  <si>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</si>
  <si>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</si>
  <si>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</si>
  <si>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</si>
  <si>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</si>
  <si>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</si>
  <si>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</si>
  <si>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</si>
  <si>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</si>
  <si>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</si>
  <si>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</si>
  <si>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</si>
  <si>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</si>
  <si>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</si>
  <si>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</si>
  <si>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</si>
  <si>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</si>
  <si>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</si>
  <si>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</si>
  <si>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</si>
  <si>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</si>
  <si>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</si>
  <si>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</si>
  <si>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</si>
  <si>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</si>
  <si>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</si>
  <si>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</si>
  <si>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</si>
  <si>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</si>
  <si>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</si>
  <si>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</si>
  <si>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</si>
  <si>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</si>
  <si>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</si>
  <si>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</si>
  <si>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</si>
  <si>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</si>
  <si>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</si>
  <si>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</si>
  <si>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</si>
  <si>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</si>
  <si>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</si>
  <si>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</si>
  <si>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</si>
  <si>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</si>
  <si>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</si>
  <si>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</si>
  <si>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</si>
  <si>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</si>
  <si>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</si>
  <si>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</si>
  <si>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</si>
  <si>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</si>
  <si>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</si>
  <si>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</si>
  <si>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</si>
  <si>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</si>
  <si>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</si>
  <si>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</si>
  <si>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</si>
  <si>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</si>
  <si>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</si>
  <si>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</si>
  <si>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</si>
  <si>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</si>
  <si>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</si>
  <si>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</si>
  <si>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</si>
  <si>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</si>
  <si>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</si>
  <si>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</si>
  <si>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</si>
  <si>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</si>
  <si>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</si>
  <si>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</si>
  <si>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</si>
  <si>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</si>
  <si>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</si>
  <si>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</si>
  <si>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</si>
  <si>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</si>
  <si>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</si>
  <si>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</si>
  <si>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</si>
  <si>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</si>
  <si>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</si>
  <si>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</si>
  <si>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</si>
  <si>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</si>
  <si>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</si>
  <si>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</si>
  <si>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</si>
  <si>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</si>
  <si>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</si>
  <si>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</si>
  <si>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</si>
  <si>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</si>
  <si>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</si>
  <si>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</si>
  <si>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</si>
  <si>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</si>
  <si>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</si>
  <si>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</si>
  <si>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</si>
  <si>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</si>
  <si>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</si>
  <si>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</si>
  <si>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</si>
  <si>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</si>
  <si>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</si>
  <si>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</si>
  <si>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</si>
  <si>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</si>
  <si>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</si>
  <si>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</si>
  <si>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</si>
  <si>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</si>
  <si>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</si>
  <si>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</si>
  <si>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</si>
  <si>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</si>
  <si>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</si>
  <si>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</si>
  <si>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</si>
  <si>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</si>
  <si>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</si>
  <si>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</si>
  <si>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</si>
  <si>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</si>
  <si>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</si>
  <si>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</si>
  <si>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</si>
  <si>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</si>
  <si>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</si>
  <si>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</si>
  <si>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</si>
  <si>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</si>
  <si>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</si>
  <si>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</si>
  <si>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</si>
  <si>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</si>
  <si>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</si>
  <si>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</si>
  <si>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</si>
  <si>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</si>
  <si>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</si>
  <si>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</si>
  <si>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</si>
  <si>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</si>
  <si>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</si>
  <si>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</si>
  <si>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</si>
  <si>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</si>
  <si>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</si>
  <si>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</si>
  <si>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</si>
  <si>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</si>
  <si>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</si>
  <si>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</si>
  <si>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</si>
  <si>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</si>
  <si>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</si>
  <si>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</si>
  <si>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</si>
  <si>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</si>
  <si>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</si>
  <si>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</si>
  <si>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</si>
  <si>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</si>
  <si>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</si>
  <si>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</si>
  <si>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</si>
  <si>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</si>
  <si>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</si>
  <si>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</si>
  <si>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</si>
  <si>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</si>
  <si>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</si>
  <si>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</si>
  <si>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</si>
  <si>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</si>
  <si>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</si>
  <si>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</si>
  <si>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</si>
  <si>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</si>
  <si>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</si>
  <si>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</si>
  <si>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</si>
  <si>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</si>
  <si>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</si>
  <si>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</si>
  <si>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</si>
  <si>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</si>
  <si>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</si>
  <si>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</si>
  <si>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</si>
  <si>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</si>
  <si>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</si>
  <si>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</si>
  <si>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</si>
  <si>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</si>
  <si>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</si>
  <si>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</si>
  <si>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</si>
  <si>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</si>
  <si>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</si>
  <si>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</si>
  <si>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</si>
  <si>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</si>
  <si>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</si>
  <si>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</si>
  <si>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</si>
  <si>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</si>
  <si>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</si>
  <si>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</si>
  <si>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</si>
  <si>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</si>
  <si>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</si>
  <si>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</si>
  <si>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</si>
  <si>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</si>
  <si>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</si>
  <si>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</si>
  <si>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</si>
  <si>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</si>
  <si>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</si>
  <si>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</si>
  <si>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</si>
  <si>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</si>
  <si>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</si>
  <si>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</si>
  <si>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</si>
  <si>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</si>
  <si>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</si>
  <si>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</si>
  <si>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</si>
  <si>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</si>
  <si>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</si>
  <si>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</si>
  <si>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</si>
  <si>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</si>
  <si>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</si>
  <si>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</si>
  <si>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</si>
  <si>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</si>
  <si>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</si>
  <si>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</si>
  <si>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</si>
  <si>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</si>
  <si>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</si>
  <si>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</si>
  <si>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</si>
  <si>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</si>
  <si>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</si>
  <si>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</si>
  <si>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</si>
  <si>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</si>
  <si>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</si>
  <si>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</si>
  <si>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</si>
  <si>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</si>
  <si>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</si>
  <si>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</si>
  <si>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</si>
  <si>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</si>
  <si>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</si>
  <si>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</si>
  <si>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</si>
  <si>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</si>
  <si>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</si>
  <si>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</si>
  <si>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</si>
  <si>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</si>
  <si>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</si>
  <si>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</si>
  <si>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</si>
  <si>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</si>
  <si>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</si>
  <si>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</si>
  <si>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</si>
  <si>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</si>
  <si>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</si>
  <si>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</si>
  <si>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</si>
  <si>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</si>
  <si>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</si>
  <si>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</si>
  <si>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</si>
  <si>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</si>
  <si>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</si>
  <si>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</si>
  <si>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</si>
  <si>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</si>
  <si>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</si>
  <si>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</si>
  <si>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</si>
  <si>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</si>
  <si>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</si>
  <si>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</si>
  <si>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</si>
  <si>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</si>
  <si>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</si>
  <si>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</si>
  <si>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</si>
  <si>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</si>
  <si>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</si>
  <si>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</si>
  <si>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</si>
  <si>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</si>
  <si>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</si>
  <si>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</si>
  <si>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</si>
  <si>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</si>
  <si>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</si>
  <si>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</si>
  <si>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</si>
  <si>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</si>
  <si>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</si>
  <si>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</si>
  <si>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</si>
  <si>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</si>
  <si>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</si>
  <si>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</si>
  <si>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</si>
  <si>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</si>
  <si>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</si>
  <si>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</si>
  <si>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</si>
  <si>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</si>
  <si>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</si>
  <si>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</si>
  <si>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</si>
  <si>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</si>
  <si>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</si>
  <si>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</si>
  <si>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</si>
  <si>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</si>
  <si>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</si>
  <si>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</si>
  <si>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</si>
  <si>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</si>
  <si>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</si>
  <si>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</si>
  <si>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</si>
  <si>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</si>
  <si>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</si>
  <si>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</si>
  <si>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</si>
  <si>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</si>
  <si>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</si>
  <si>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</si>
  <si>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</si>
  <si>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</si>
  <si>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</si>
  <si>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</si>
  <si>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</si>
  <si>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</si>
  <si>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</si>
  <si>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</si>
  <si>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</si>
  <si>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</si>
  <si>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</si>
  <si>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</si>
  <si>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</si>
  <si>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</si>
  <si>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</si>
  <si>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</si>
  <si>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</si>
  <si>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</si>
  <si>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</si>
  <si>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</si>
  <si>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</si>
  <si>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</si>
  <si>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</si>
  <si>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</si>
  <si>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</si>
  <si>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</si>
  <si>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</si>
  <si>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</si>
  <si>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</si>
  <si>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</si>
  <si>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</si>
  <si>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</si>
  <si>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</si>
  <si>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</si>
  <si>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</si>
  <si>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</si>
  <si>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</si>
  <si>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</si>
  <si>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</si>
  <si>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</si>
  <si>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</si>
  <si>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</si>
  <si>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</si>
  <si>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</si>
  <si>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</si>
  <si>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</si>
  <si>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</si>
  <si>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</si>
  <si>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</si>
  <si>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</si>
  <si>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</si>
  <si>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</si>
  <si>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</si>
  <si>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</si>
  <si>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</si>
  <si>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</si>
  <si>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</si>
  <si>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</si>
  <si>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</si>
  <si>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</si>
  <si>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</si>
  <si>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</si>
  <si>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</si>
  <si>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</si>
  <si>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</si>
  <si>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</si>
  <si>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</si>
  <si>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</si>
  <si>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</si>
  <si>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</si>
  <si>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</si>
  <si>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</si>
  <si>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</si>
  <si>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</si>
  <si>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</si>
  <si>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</si>
  <si>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</si>
  <si>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</si>
  <si>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</si>
  <si>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</si>
  <si>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</si>
  <si>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</si>
  <si>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</si>
  <si>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</si>
  <si>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</si>
  <si>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</si>
  <si>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</si>
  <si>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</si>
  <si>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</si>
  <si>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</si>
  <si>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</si>
  <si>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</si>
  <si>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</si>
  <si>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</si>
  <si>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</si>
  <si>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</si>
  <si>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</si>
  <si>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</si>
  <si>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</si>
  <si>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</si>
  <si>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</si>
  <si>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</si>
  <si>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</si>
  <si>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</si>
  <si>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</si>
  <si>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</si>
  <si>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</si>
  <si>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</si>
  <si>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</si>
  <si>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</si>
  <si>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</si>
  <si>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</si>
  <si>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</si>
  <si>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</si>
  <si>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</si>
  <si>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</si>
  <si>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</si>
  <si>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</si>
  <si>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</si>
  <si>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</si>
  <si>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</si>
  <si>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</si>
  <si>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</si>
  <si>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</si>
  <si>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</si>
  <si>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</si>
  <si>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</si>
  <si>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</si>
  <si>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</si>
  <si>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</si>
  <si>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</si>
  <si>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</si>
  <si>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</si>
  <si>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</si>
  <si>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</si>
  <si>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</si>
  <si>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</si>
  <si>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</si>
  <si>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</si>
  <si>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</si>
  <si>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</si>
  <si>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</si>
  <si>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</si>
  <si>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</si>
  <si>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</si>
  <si>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</si>
  <si>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</si>
  <si>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</si>
  <si>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</si>
  <si>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</si>
  <si>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</si>
  <si>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</si>
  <si>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</si>
  <si>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</si>
  <si>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</si>
  <si>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</si>
  <si>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</si>
  <si>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</si>
  <si>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</si>
  <si>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</si>
  <si>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</si>
  <si>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</si>
  <si>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</si>
  <si>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</si>
  <si>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</si>
  <si>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</si>
  <si>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</si>
  <si>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</si>
  <si>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</si>
  <si>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</si>
  <si>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</si>
  <si>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</si>
  <si>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</si>
  <si>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</si>
  <si>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</si>
  <si>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</si>
  <si>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</si>
  <si>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</si>
  <si>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</si>
  <si>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</si>
  <si>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</si>
  <si>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</si>
  <si>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</si>
  <si>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</si>
  <si>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</si>
  <si>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</si>
  <si>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</si>
  <si>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</si>
  <si>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</si>
  <si>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</si>
  <si>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</si>
  <si>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</si>
  <si>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</si>
  <si>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</si>
  <si>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</si>
  <si>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</si>
  <si>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</si>
  <si>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</si>
  <si>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</si>
  <si>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</si>
  <si>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</si>
  <si>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</si>
  <si>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</si>
  <si>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</si>
  <si>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</si>
  <si>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</si>
  <si>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</si>
  <si>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</si>
  <si>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</si>
  <si>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</si>
  <si>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</si>
  <si>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</si>
  <si>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</si>
  <si>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</si>
  <si>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</si>
  <si>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</si>
  <si>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</si>
  <si>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</si>
  <si>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</si>
  <si>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</si>
  <si>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</si>
  <si>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</si>
  <si>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</si>
  <si>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</si>
  <si>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</si>
  <si>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</si>
  <si>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</si>
  <si>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</si>
  <si>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</si>
  <si>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</si>
  <si>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</si>
  <si>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</si>
  <si>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</si>
  <si>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</si>
  <si>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</si>
  <si>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</si>
  <si>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</si>
  <si>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</si>
  <si>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</si>
  <si>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</si>
  <si>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</si>
  <si>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</si>
  <si>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</si>
  <si>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</si>
  <si>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</si>
  <si>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</si>
  <si>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</si>
  <si>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</si>
  <si>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</si>
  <si>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</si>
  <si>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</si>
  <si>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</si>
  <si>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</si>
  <si>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</si>
  <si>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</si>
  <si>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</si>
  <si>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</si>
  <si>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</si>
  <si>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</si>
  <si>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</si>
  <si>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</si>
  <si>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</si>
  <si>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</si>
  <si>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</si>
  <si>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</si>
  <si>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</si>
  <si>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</si>
  <si>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</si>
  <si>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</si>
  <si>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</si>
  <si>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</si>
  <si>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</si>
  <si>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</si>
  <si>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</si>
  <si>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</si>
  <si>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</si>
  <si>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</si>
  <si>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</si>
  <si>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</si>
  <si>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</si>
  <si>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</si>
  <si>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</si>
  <si>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</si>
  <si>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</si>
  <si>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</si>
  <si>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</si>
  <si>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</si>
  <si>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</si>
  <si>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</si>
  <si>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</si>
  <si>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</si>
  <si>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</si>
  <si>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</si>
  <si>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</si>
  <si>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</si>
  <si>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</si>
  <si>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</si>
  <si>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</si>
  <si>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</si>
  <si>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</si>
  <si>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</si>
  <si>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</si>
  <si>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</si>
  <si>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</si>
  <si>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</si>
  <si>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</si>
  <si>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</si>
  <si>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</si>
  <si>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</si>
  <si>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</si>
  <si>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</si>
  <si>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</si>
  <si>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</si>
  <si>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</si>
  <si>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</si>
  <si>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</si>
  <si>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</si>
  <si>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</si>
  <si>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</si>
  <si>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</si>
  <si>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</si>
  <si>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</si>
  <si>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</si>
  <si>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</si>
  <si>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</si>
  <si>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</si>
  <si>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</si>
  <si>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</si>
  <si>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</si>
  <si>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</si>
  <si>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</si>
  <si>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</si>
  <si>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</si>
  <si>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</si>
  <si>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</si>
  <si>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</si>
  <si>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</si>
  <si>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</si>
  <si>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</si>
  <si>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</si>
  <si>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</si>
  <si>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</si>
  <si>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</si>
  <si>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</si>
  <si>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</si>
  <si>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</si>
  <si>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</si>
  <si>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</si>
  <si>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</si>
  <si>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</si>
  <si>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</si>
  <si>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</si>
  <si>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</si>
  <si>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</si>
  <si>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</si>
  <si>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</si>
  <si>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</si>
  <si>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</si>
  <si>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</si>
  <si>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</si>
  <si>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</si>
  <si>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</si>
  <si>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</si>
  <si>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</si>
  <si>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</si>
  <si>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</si>
  <si>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</si>
  <si>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</si>
  <si>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</si>
  <si>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</si>
  <si>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</si>
  <si>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</si>
  <si>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</si>
  <si>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</si>
  <si>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</si>
  <si>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</si>
  <si>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</si>
  <si>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</si>
  <si>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</si>
  <si>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</si>
  <si>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</si>
  <si>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</si>
  <si>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</si>
  <si>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</si>
  <si>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</si>
  <si>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</si>
  <si>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</si>
  <si>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</si>
  <si>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</si>
  <si>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</si>
  <si>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</si>
  <si>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</si>
  <si>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</si>
  <si>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</si>
  <si>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</si>
  <si>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</si>
  <si>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</si>
  <si>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</si>
  <si>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</si>
  <si>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</si>
  <si>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</si>
  <si>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</si>
  <si>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</si>
  <si>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</si>
  <si>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</si>
  <si>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</si>
  <si>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</si>
  <si>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</si>
  <si>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</si>
  <si>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</si>
  <si>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</si>
  <si>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</si>
  <si>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</si>
  <si>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</si>
  <si>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</si>
  <si>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</si>
  <si>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</si>
  <si>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</si>
  <si>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</si>
  <si>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</si>
  <si>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</si>
  <si>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</si>
  <si>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</si>
  <si>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</si>
  <si>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</si>
  <si>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</si>
  <si>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</si>
  <si>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</si>
  <si>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</si>
  <si>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</si>
  <si>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</si>
  <si>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</si>
  <si>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</si>
  <si>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</si>
  <si>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</si>
  <si>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</si>
  <si>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</si>
  <si>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</si>
  <si>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</si>
  <si>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</si>
  <si>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</si>
  <si>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</si>
  <si>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</si>
  <si>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</si>
  <si>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</si>
  <si>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</si>
  <si>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</si>
  <si>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</si>
  <si>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</si>
  <si>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</si>
  <si>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</si>
  <si>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</si>
  <si>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</si>
  <si>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</si>
  <si>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</si>
  <si>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</si>
  <si>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</si>
  <si>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</si>
  <si>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</si>
  <si>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</si>
  <si>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</si>
  <si>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</si>
  <si>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</si>
  <si>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</si>
  <si>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</si>
  <si>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</si>
  <si>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</si>
  <si>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</si>
  <si>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</si>
  <si>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</si>
  <si>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</si>
  <si>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</si>
  <si>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</si>
  <si>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</si>
  <si>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</si>
  <si>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</si>
  <si>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</si>
  <si>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</si>
  <si>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</si>
  <si>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</si>
  <si>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</si>
  <si>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</si>
  <si>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</si>
  <si>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</si>
  <si>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</si>
  <si>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</si>
  <si>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</si>
  <si>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</si>
  <si>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</si>
  <si>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</si>
  <si>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</si>
  <si>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</si>
  <si>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</si>
  <si>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</si>
  <si>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</si>
  <si>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</si>
  <si>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</si>
  <si>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</si>
  <si>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</si>
  <si>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</si>
  <si>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</si>
  <si>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</si>
  <si>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</si>
  <si>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</si>
  <si>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</si>
  <si>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</si>
  <si>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</si>
  <si>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</si>
  <si>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</si>
  <si>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</si>
  <si>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</si>
  <si>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</si>
  <si>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</si>
  <si>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</si>
  <si>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</si>
  <si>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</si>
  <si>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</si>
  <si>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</si>
  <si>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</si>
  <si>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</si>
  <si>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</si>
  <si>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</si>
  <si>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</si>
  <si>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</si>
  <si>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</si>
  <si>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</si>
  <si>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</si>
  <si>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</si>
  <si>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</si>
  <si>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</si>
  <si>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</si>
  <si>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</si>
  <si>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</si>
  <si>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</si>
  <si>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</si>
  <si>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</si>
  <si>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</si>
  <si>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</si>
  <si>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</si>
  <si>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</si>
  <si>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</si>
  <si>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</si>
  <si>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</si>
  <si>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</si>
  <si>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</si>
  <si>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</si>
  <si>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</si>
  <si>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</si>
  <si>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</si>
  <si>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</si>
  <si>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</si>
  <si>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</si>
  <si>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</si>
  <si>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</si>
  <si>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</si>
  <si>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</si>
  <si>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</si>
  <si>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</si>
  <si>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</si>
  <si>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</si>
  <si>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</si>
  <si>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</si>
  <si>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</si>
  <si>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</si>
  <si>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</si>
  <si>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</si>
  <si>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</si>
  <si>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</si>
  <si>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</si>
  <si>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</si>
  <si>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</si>
  <si>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</si>
  <si>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</si>
  <si>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</si>
  <si>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</si>
  <si>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</si>
  <si>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</si>
  <si>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</si>
  <si>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</si>
  <si>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</si>
  <si>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</si>
  <si>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</si>
  <si>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</si>
  <si>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</si>
  <si>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</si>
  <si>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</si>
  <si>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</si>
  <si>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</si>
  <si>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</si>
  <si>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</si>
  <si>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</si>
  <si>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</si>
  <si>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</si>
  <si>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</si>
  <si>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</si>
  <si>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</si>
  <si>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</si>
  <si>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</si>
  <si>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</si>
  <si>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</si>
  <si>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</si>
  <si>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</si>
  <si>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</si>
  <si>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</si>
  <si>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</si>
  <si>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</si>
  <si>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</si>
  <si>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</si>
  <si>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</si>
  <si>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</si>
  <si>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</si>
  <si>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</si>
  <si>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</si>
  <si>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</si>
  <si>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</si>
  <si>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</si>
  <si>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</si>
  <si>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</si>
  <si>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</si>
  <si>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</si>
  <si>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</si>
  <si>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</si>
  <si>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</si>
  <si>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</si>
  <si>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</si>
  <si>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</si>
  <si>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</si>
  <si>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</si>
  <si>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</si>
  <si>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</si>
  <si>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</si>
  <si>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</si>
  <si>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</si>
  <si>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</si>
  <si>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</si>
  <si>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</si>
  <si>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</si>
  <si>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</si>
  <si>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</si>
  <si>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</si>
  <si>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</si>
  <si>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</si>
  <si>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</si>
  <si>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</si>
  <si>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</si>
  <si>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</si>
  <si>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</si>
  <si>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</si>
  <si>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</si>
  <si>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</si>
  <si>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</si>
  <si>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</si>
  <si>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</si>
  <si>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</si>
  <si>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</si>
  <si>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</si>
  <si>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</si>
  <si>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</si>
  <si>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</si>
  <si>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</si>
  <si>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</si>
  <si>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</si>
  <si>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</si>
  <si>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</si>
  <si>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</si>
  <si>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</si>
  <si>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</si>
  <si>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</si>
  <si>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</si>
  <si>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</si>
  <si>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</si>
  <si>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</si>
  <si>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</si>
  <si>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</si>
  <si>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</si>
  <si>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</si>
  <si>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</si>
  <si>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</si>
  <si>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</si>
  <si>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</si>
  <si>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</si>
  <si>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</si>
  <si>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</si>
  <si>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</si>
  <si>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</si>
  <si>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</si>
  <si>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</si>
  <si>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</si>
  <si>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</si>
  <si>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</si>
  <si>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</si>
  <si>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</si>
  <si>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</si>
  <si>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</si>
  <si>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</si>
  <si>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</si>
  <si>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</si>
  <si>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</si>
  <si>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</si>
  <si>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</si>
  <si>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</si>
  <si>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</si>
  <si>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</si>
  <si>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</si>
  <si>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</si>
  <si>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</si>
  <si>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</si>
  <si>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</si>
  <si>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</si>
  <si>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</si>
  <si>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</si>
  <si>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</si>
  <si>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</si>
  <si>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</si>
  <si>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</si>
  <si>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</si>
  <si>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</si>
  <si>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</si>
  <si>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</si>
  <si>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</si>
  <si>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</si>
  <si>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</si>
  <si>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</si>
  <si>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</si>
  <si>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</si>
  <si>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</si>
  <si>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</si>
  <si>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</si>
  <si>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</si>
  <si>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</si>
  <si>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</si>
  <si>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</si>
  <si>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</si>
  <si>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</si>
  <si>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</si>
  <si>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</si>
  <si>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</si>
  <si>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</si>
  <si>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</si>
  <si>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</si>
  <si>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</si>
  <si>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</si>
  <si>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</si>
  <si>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</si>
  <si>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</si>
  <si>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</si>
  <si>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</si>
  <si>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</si>
  <si>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</si>
  <si>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</si>
  <si>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</si>
  <si>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</si>
  <si>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</si>
  <si>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</si>
  <si>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</si>
  <si>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</si>
  <si>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</si>
  <si>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</si>
  <si>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</si>
  <si>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</si>
  <si>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</si>
  <si>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</si>
  <si>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</si>
  <si>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</si>
  <si>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</si>
  <si>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</si>
  <si>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</si>
  <si>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</si>
  <si>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</si>
  <si>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</si>
  <si>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</si>
  <si>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</si>
  <si>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</si>
  <si>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</si>
  <si>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</si>
  <si>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</si>
  <si>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</si>
  <si>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</si>
  <si>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</si>
  <si>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</si>
  <si>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</si>
  <si>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</si>
  <si>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</si>
  <si>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</si>
  <si>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</si>
  <si>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</si>
  <si>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</si>
  <si>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</si>
  <si>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</si>
  <si>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</si>
  <si>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</si>
  <si>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</si>
  <si>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</si>
  <si>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</si>
  <si>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</si>
  <si>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</si>
  <si>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</si>
  <si>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</si>
  <si>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</si>
  <si>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</si>
  <si>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</si>
  <si>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</si>
  <si>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</si>
  <si>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</si>
  <si>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</si>
  <si>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</si>
  <si>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</si>
  <si>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</si>
  <si>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</si>
  <si>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</si>
  <si>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</si>
  <si>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</si>
  <si>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</si>
  <si>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</si>
  <si>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</si>
  <si>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</si>
  <si>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</si>
  <si>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</si>
  <si>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</si>
  <si>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</si>
  <si>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</si>
  <si>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</si>
  <si>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</si>
  <si>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</si>
  <si>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</si>
  <si>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</si>
  <si>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</si>
  <si>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</si>
  <si>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</si>
  <si>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</si>
  <si>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</si>
  <si>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</si>
  <si>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</si>
  <si>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</si>
  <si>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</si>
  <si>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</si>
  <si>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</si>
  <si>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</si>
  <si>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</si>
  <si>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</si>
  <si>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</si>
  <si>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</si>
  <si>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</si>
  <si>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</si>
  <si>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</si>
  <si>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</si>
  <si>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</si>
  <si>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</si>
  <si>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</si>
  <si>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</si>
  <si>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</si>
  <si>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</si>
  <si>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</si>
  <si>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</si>
  <si>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</si>
  <si>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</si>
  <si>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</si>
  <si>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</si>
  <si>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</si>
  <si>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</si>
  <si>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</si>
  <si>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</si>
  <si>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</si>
  <si>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</si>
  <si>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</si>
  <si>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</si>
  <si>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</si>
  <si>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</si>
  <si>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</si>
  <si>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</si>
  <si>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</si>
  <si>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</si>
  <si>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</si>
  <si>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</si>
  <si>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</si>
  <si>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</si>
  <si>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</si>
  <si>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</si>
  <si>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</si>
  <si>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</si>
  <si>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</si>
  <si>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</si>
  <si>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</si>
  <si>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</si>
  <si>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</si>
  <si>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</si>
  <si>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</si>
  <si>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</si>
  <si>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</si>
  <si>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</si>
  <si>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</si>
  <si>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</si>
  <si>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</si>
  <si>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</si>
  <si>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</si>
  <si>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</si>
  <si>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</si>
  <si>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</si>
  <si>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</si>
  <si>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</si>
  <si>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</si>
  <si>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</si>
  <si>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</si>
  <si>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</si>
  <si>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</si>
  <si>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</si>
  <si>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</si>
  <si>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</si>
  <si>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</si>
  <si>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</si>
  <si>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</si>
  <si>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</si>
  <si>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</si>
  <si>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</si>
  <si>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</si>
  <si>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</si>
  <si>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</si>
  <si>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</si>
  <si>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</si>
  <si>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</si>
  <si>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</si>
  <si>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</si>
  <si>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</si>
  <si>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</si>
  <si>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</si>
  <si>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</si>
  <si>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</si>
  <si>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</si>
  <si>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</si>
  <si>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</si>
  <si>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</si>
  <si>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</si>
  <si>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</si>
  <si>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</si>
  <si>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</si>
  <si>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</si>
  <si>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</si>
  <si>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</si>
  <si>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</si>
  <si>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</si>
  <si>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</si>
  <si>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</si>
  <si>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</si>
  <si>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</si>
  <si>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</si>
  <si>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</si>
  <si>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</si>
  <si>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</si>
  <si>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</si>
  <si>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</si>
  <si>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</si>
  <si>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</si>
  <si>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</si>
  <si>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</si>
  <si>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</si>
  <si>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</si>
  <si>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</si>
  <si>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</si>
  <si>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</si>
  <si>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</si>
  <si>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</si>
  <si>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</si>
  <si>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</si>
  <si>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</si>
  <si>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</si>
  <si>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</si>
  <si>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</si>
  <si>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</si>
  <si>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</si>
  <si>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</si>
  <si>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</si>
  <si>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</si>
  <si>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</si>
  <si>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</si>
  <si>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</si>
  <si>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</si>
  <si>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</si>
  <si>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</si>
  <si>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</si>
  <si>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</si>
  <si>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</si>
  <si>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</si>
  <si>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</si>
  <si>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</si>
  <si>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</si>
  <si>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</si>
  <si>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</si>
  <si>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</si>
  <si>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</si>
  <si>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</si>
  <si>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</si>
  <si>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</si>
  <si>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</si>
  <si>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</si>
  <si>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</si>
  <si>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</si>
  <si>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</si>
  <si>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</si>
  <si>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</si>
  <si>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</si>
  <si>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</si>
  <si>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</si>
  <si>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</si>
  <si>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</si>
  <si>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</si>
  <si>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</si>
  <si>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</si>
  <si>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</si>
  <si>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</si>
  <si>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</si>
  <si>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</si>
  <si>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</si>
  <si>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</si>
  <si>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</si>
  <si>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</si>
  <si>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</si>
  <si>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</si>
  <si>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</si>
  <si>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</si>
  <si>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</si>
  <si>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</si>
  <si>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</si>
  <si>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</si>
  <si>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</si>
  <si>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</si>
  <si>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</si>
  <si>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</si>
  <si>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</si>
  <si>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</si>
  <si>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</si>
  <si>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</si>
  <si>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</si>
  <si>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</si>
  <si>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</si>
  <si>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</si>
  <si>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</si>
  <si>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</si>
  <si>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</si>
  <si>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</si>
  <si>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</si>
  <si>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</si>
  <si>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</si>
  <si>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</si>
  <si>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</si>
  <si>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</si>
  <si>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</si>
  <si>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</si>
  <si>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</si>
  <si>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</si>
  <si>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</si>
  <si>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</si>
  <si>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</si>
  <si>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</si>
  <si>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</si>
  <si>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</si>
  <si>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</si>
  <si>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</si>
  <si>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</si>
  <si>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</si>
  <si>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</si>
  <si>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</si>
  <si>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</si>
  <si>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</si>
  <si>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</si>
  <si>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</si>
  <si>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</si>
  <si>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</si>
  <si>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</si>
  <si>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</si>
  <si>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</si>
  <si>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</si>
  <si>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</si>
  <si>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</si>
  <si>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</si>
  <si>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</si>
  <si>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</si>
  <si>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</si>
  <si>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</si>
  <si>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</si>
  <si>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</si>
  <si>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</si>
  <si>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</si>
  <si>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</si>
  <si>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</si>
  <si>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</si>
  <si>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</si>
  <si>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</si>
  <si>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</si>
  <si>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</si>
  <si>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</si>
  <si>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</si>
  <si>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</si>
  <si>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</si>
  <si>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</si>
  <si>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</si>
  <si>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</si>
  <si>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</si>
  <si>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</si>
  <si>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</si>
  <si>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</si>
  <si>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</si>
  <si>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</si>
  <si>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</si>
  <si>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</si>
  <si>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</si>
  <si>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</si>
  <si>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</si>
  <si>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</si>
  <si>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</si>
  <si>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</si>
  <si>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</si>
  <si>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</si>
  <si>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</si>
  <si>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</si>
  <si>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</si>
  <si>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</si>
  <si>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</si>
  <si>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</si>
  <si>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</si>
  <si>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</si>
  <si>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</si>
  <si>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</si>
  <si>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</si>
  <si>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</si>
  <si>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</si>
  <si>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</si>
  <si>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</si>
  <si>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</si>
  <si>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</si>
  <si>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</si>
  <si>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</si>
  <si>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</si>
  <si>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</si>
  <si>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</si>
  <si>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</si>
  <si>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</si>
  <si>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</si>
  <si>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</si>
  <si>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</si>
  <si>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</si>
  <si>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</si>
  <si>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</si>
  <si>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</si>
  <si>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</si>
  <si>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</si>
  <si>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</si>
  <si>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</si>
  <si>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</si>
  <si>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</si>
  <si>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</si>
  <si>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</si>
  <si>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</si>
  <si>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</si>
  <si>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</si>
  <si>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</si>
  <si>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</si>
  <si>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</si>
  <si>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</si>
  <si>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</si>
  <si>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</si>
  <si>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</si>
  <si>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</si>
  <si>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</si>
  <si>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</si>
  <si>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</si>
  <si>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</si>
  <si>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</si>
  <si>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</si>
  <si>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</si>
  <si>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</si>
  <si>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</si>
  <si>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</si>
  <si>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</si>
  <si>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</si>
  <si>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</si>
  <si>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</si>
  <si>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</si>
  <si>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</si>
  <si>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</si>
  <si>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</si>
  <si>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</si>
  <si>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</si>
  <si>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</si>
  <si>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</si>
  <si>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</si>
  <si>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</si>
  <si>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</si>
  <si>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</si>
  <si>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</si>
  <si>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</si>
  <si>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</si>
  <si>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</si>
  <si>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</si>
  <si>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</si>
  <si>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</si>
  <si>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</si>
  <si>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</si>
  <si>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</si>
  <si>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</si>
  <si>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</si>
  <si>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</si>
  <si>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</si>
  <si>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</si>
  <si>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</si>
  <si>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</si>
  <si>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</si>
  <si>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</si>
  <si>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</si>
  <si>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</si>
  <si>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</si>
  <si>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</si>
  <si>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</si>
  <si>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</si>
  <si>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</si>
  <si>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</si>
  <si>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</si>
  <si>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</si>
  <si>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</si>
  <si>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</si>
  <si>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</si>
  <si>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</si>
  <si>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</si>
  <si>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</si>
  <si>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</si>
  <si>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</si>
  <si>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</si>
  <si>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</si>
  <si>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</si>
  <si>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</si>
  <si>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</si>
  <si>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</si>
  <si>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</si>
  <si>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</si>
  <si>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</si>
  <si>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</si>
  <si>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</si>
  <si>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</si>
  <si>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</si>
  <si>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</si>
  <si>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</si>
  <si>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</si>
  <si>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</si>
  <si>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</si>
  <si>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</si>
  <si>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</si>
  <si>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</si>
  <si>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</si>
  <si>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</si>
  <si>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</si>
  <si>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</si>
  <si>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</si>
  <si>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</si>
  <si>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</si>
  <si>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</si>
  <si>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</si>
  <si>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</si>
  <si>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</si>
  <si>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</si>
  <si>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</si>
  <si>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</si>
  <si>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</si>
  <si>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</si>
  <si>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</si>
  <si>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</si>
  <si>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</si>
  <si>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</si>
  <si>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</si>
  <si>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</si>
  <si>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</si>
  <si>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</si>
  <si>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</si>
  <si>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</si>
  <si>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</si>
  <si>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</si>
  <si>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</si>
  <si>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</si>
  <si>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</si>
  <si>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</si>
  <si>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</si>
  <si>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</si>
  <si>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</si>
  <si>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</si>
  <si>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</si>
  <si>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</si>
  <si>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</si>
  <si>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</si>
  <si>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</si>
  <si>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</si>
  <si>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</si>
  <si>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</si>
  <si>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</si>
  <si>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</si>
  <si>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</si>
  <si>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</si>
  <si>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</si>
  <si>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</si>
  <si>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</si>
  <si>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</si>
  <si>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</si>
  <si>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</si>
  <si>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</si>
  <si>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</si>
  <si>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</si>
  <si>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</si>
  <si>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</si>
  <si>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</si>
  <si>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</si>
  <si>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</si>
  <si>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</si>
  <si>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</si>
  <si>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</si>
  <si>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</si>
  <si>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</si>
  <si>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</si>
  <si>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</si>
  <si>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</si>
  <si>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</si>
  <si>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</si>
  <si>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</si>
  <si>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</si>
  <si>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</si>
  <si>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</si>
  <si>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</si>
  <si>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</si>
  <si>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</si>
  <si>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</si>
  <si>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</si>
  <si>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</si>
  <si>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</si>
  <si>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</si>
  <si>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</si>
  <si>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</si>
  <si>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</si>
  <si>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</si>
  <si>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</si>
  <si>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</si>
  <si>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</si>
  <si>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</si>
  <si>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</si>
  <si>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</si>
  <si>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</si>
  <si>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</si>
  <si>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</si>
  <si>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</si>
  <si>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</si>
  <si>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</si>
  <si>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</si>
  <si>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</si>
  <si>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</si>
  <si>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</si>
  <si>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</si>
  <si>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</si>
  <si>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</si>
  <si>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</si>
  <si>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</si>
  <si>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</si>
  <si>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</si>
  <si>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</si>
  <si>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</si>
  <si>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</si>
  <si>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</si>
  <si>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</si>
  <si>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</si>
  <si>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</si>
  <si>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</si>
  <si>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</si>
  <si>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</si>
  <si>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</si>
  <si>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</si>
  <si>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</si>
  <si>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</si>
  <si>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</si>
  <si>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</si>
  <si>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</si>
  <si>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</si>
  <si>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</si>
  <si>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</si>
  <si>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</si>
  <si>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</si>
  <si>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</si>
  <si>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</si>
  <si>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</si>
  <si>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</si>
  <si>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</si>
  <si>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</si>
  <si>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</si>
  <si>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</si>
  <si>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</si>
  <si>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</si>
  <si>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</si>
  <si>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</si>
  <si>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</si>
  <si>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</si>
  <si>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</si>
  <si>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</si>
  <si>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</si>
  <si>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</si>
  <si>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</si>
  <si>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</si>
  <si>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</si>
  <si>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</si>
  <si>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</si>
  <si>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</si>
  <si>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</si>
  <si>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</si>
  <si>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</si>
  <si>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</si>
  <si>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</si>
  <si>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</si>
  <si>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</si>
  <si>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</si>
  <si>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</si>
  <si>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</si>
  <si>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</si>
  <si>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</si>
  <si>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</si>
  <si>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</si>
  <si>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</si>
  <si>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</si>
  <si>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</si>
  <si>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</si>
  <si>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</si>
  <si>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</si>
  <si>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</si>
  <si>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</si>
  <si>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</si>
  <si>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</si>
  <si>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</si>
  <si>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</si>
  <si>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</si>
  <si>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</si>
  <si>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</si>
  <si>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</si>
  <si>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</si>
  <si>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</si>
  <si>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</si>
  <si>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</si>
  <si>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</si>
  <si>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</si>
  <si>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</si>
  <si>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</si>
  <si>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</si>
  <si>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</si>
  <si>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</si>
  <si>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</si>
  <si>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</si>
  <si>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</si>
  <si>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</si>
  <si>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</si>
  <si>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</si>
  <si>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</si>
  <si>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</si>
  <si>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</si>
  <si>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</si>
  <si>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</si>
  <si>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</si>
  <si>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</si>
  <si>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</si>
  <si>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</si>
  <si>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</si>
  <si>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</si>
  <si>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</si>
  <si>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</si>
  <si>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</si>
  <si>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</si>
  <si>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</si>
  <si>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</si>
  <si>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</si>
  <si>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</si>
  <si>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</si>
  <si>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</si>
  <si>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</si>
  <si>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</si>
  <si>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</si>
  <si>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</si>
  <si>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</si>
  <si>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</si>
  <si>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</si>
  <si>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</si>
  <si>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</si>
  <si>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</si>
  <si>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</si>
  <si>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</si>
  <si>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</si>
  <si>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</si>
  <si>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</si>
  <si>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</si>
  <si>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</si>
  <si>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</si>
  <si>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</si>
  <si>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</si>
  <si>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</si>
  <si>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</si>
  <si>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</si>
  <si>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</si>
  <si>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</si>
  <si>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</si>
  <si>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</si>
  <si>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</si>
  <si>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</si>
  <si>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</si>
  <si>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</si>
  <si>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</si>
  <si>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</si>
  <si>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</si>
  <si>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</si>
  <si>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</si>
  <si>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</si>
  <si>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</si>
  <si>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</si>
  <si>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</si>
  <si>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</si>
  <si>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</si>
  <si>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</si>
  <si>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</si>
  <si>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</si>
  <si>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</si>
  <si>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</si>
  <si>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</si>
  <si>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</si>
  <si>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</si>
  <si>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</si>
  <si>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</si>
  <si>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</si>
  <si>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</si>
  <si>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</si>
  <si>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</si>
  <si>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</si>
  <si>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</si>
  <si>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</si>
  <si>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</si>
  <si>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</si>
  <si>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</si>
  <si>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</si>
  <si>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</si>
  <si>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</si>
  <si>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</si>
  <si>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</si>
  <si>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</si>
  <si>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</si>
  <si>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</si>
  <si>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</si>
  <si>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</si>
  <si>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</si>
  <si>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</si>
  <si>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</si>
  <si>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</si>
  <si>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</si>
  <si>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</si>
  <si>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</si>
  <si>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</si>
  <si>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</si>
  <si>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</si>
  <si>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</si>
  <si>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</si>
  <si>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</si>
  <si>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</si>
  <si>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</si>
  <si>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</si>
  <si>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</si>
  <si>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</si>
  <si>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</si>
  <si>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</si>
  <si>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</si>
  <si>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</si>
  <si>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</si>
  <si>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</si>
  <si>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</si>
  <si>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</si>
  <si>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</si>
  <si>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</si>
  <si>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</si>
  <si>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</si>
  <si>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</si>
  <si>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</si>
  <si>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</si>
  <si>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</si>
  <si>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</si>
  <si>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</si>
  <si>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</si>
  <si>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</si>
  <si>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</si>
  <si>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</si>
  <si>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</si>
  <si>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</si>
  <si>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</si>
  <si>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</si>
  <si>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</si>
  <si>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</si>
  <si>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</si>
  <si>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</si>
  <si>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</si>
  <si>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</si>
  <si>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</si>
  <si>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</si>
  <si>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</si>
  <si>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</si>
  <si>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</si>
  <si>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</si>
  <si>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</si>
  <si>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</si>
  <si>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</si>
  <si>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</si>
  <si>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</si>
  <si>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</si>
  <si>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</si>
  <si>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</si>
  <si>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</si>
  <si>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</si>
  <si>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</si>
  <si>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</si>
  <si>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</si>
  <si>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</si>
  <si>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</si>
  <si>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</si>
  <si>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</si>
  <si>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</si>
  <si>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</si>
  <si>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</si>
  <si>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</si>
  <si>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</si>
  <si>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</si>
  <si>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</si>
  <si>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</si>
  <si>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</si>
  <si>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</si>
  <si>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</si>
  <si>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</si>
  <si>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</si>
  <si>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</si>
  <si>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</si>
  <si>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</si>
  <si>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</si>
  <si>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</si>
  <si>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</si>
  <si>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</si>
  <si>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</si>
  <si>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</si>
  <si>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</si>
  <si>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</si>
  <si>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</si>
  <si>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</si>
  <si>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</si>
  <si>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</si>
  <si>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</si>
  <si>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</si>
  <si>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</si>
  <si>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</si>
  <si>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</si>
  <si>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</si>
  <si>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</si>
  <si>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</si>
  <si>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</si>
  <si>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</si>
  <si>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</si>
  <si>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</si>
  <si>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</si>
  <si>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</si>
  <si>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</si>
  <si>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</si>
  <si>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</si>
  <si>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</si>
  <si>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</si>
  <si>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</si>
  <si>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</si>
  <si>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</si>
  <si>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</si>
  <si>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</si>
  <si>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</si>
  <si>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</si>
  <si>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</si>
  <si>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</si>
  <si>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</si>
  <si>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</si>
  <si>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</si>
  <si>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</si>
  <si>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</si>
  <si>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</si>
  <si>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</si>
  <si>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</si>
  <si>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</si>
  <si>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</si>
  <si>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</si>
  <si>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</si>
  <si>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</si>
  <si>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</si>
  <si>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</si>
  <si>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</si>
  <si>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</si>
  <si>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</si>
  <si>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</si>
  <si>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</si>
  <si>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</si>
  <si>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</si>
  <si>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</si>
  <si>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</si>
  <si>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</si>
  <si>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</si>
  <si>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</si>
  <si>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</si>
  <si>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</si>
  <si>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</si>
  <si>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</si>
  <si>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</si>
  <si>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</si>
  <si>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</si>
  <si>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</si>
  <si>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</si>
  <si>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</si>
  <si>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</si>
  <si>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</si>
  <si>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</si>
  <si>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</si>
  <si>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</si>
  <si>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</si>
  <si>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</si>
  <si>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</si>
  <si>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</si>
  <si>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</si>
  <si>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</si>
  <si>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</si>
  <si>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</si>
  <si>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</si>
  <si>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</si>
  <si>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</si>
  <si>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</si>
  <si>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</si>
  <si>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</si>
  <si>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</si>
  <si>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</si>
  <si>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</si>
  <si>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</si>
  <si>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</si>
  <si>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</si>
  <si>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</si>
  <si>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</si>
  <si>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</si>
  <si>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</si>
  <si>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</si>
  <si>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</si>
  <si>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</si>
  <si>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</si>
  <si>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</si>
  <si>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</si>
  <si>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</si>
  <si>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</si>
  <si>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</si>
  <si>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</si>
  <si>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</si>
  <si>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</si>
  <si>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</si>
  <si>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</si>
  <si>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</si>
  <si>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</si>
  <si>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</si>
  <si>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</si>
  <si>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</si>
  <si>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</si>
  <si>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</si>
  <si>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</si>
  <si>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</si>
  <si>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</si>
  <si>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</si>
  <si>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</si>
  <si>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</si>
  <si>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</si>
  <si>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</si>
  <si>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</si>
  <si>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</si>
  <si>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</si>
  <si>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</si>
  <si>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</si>
  <si>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</si>
  <si>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</si>
  <si>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</si>
  <si>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</si>
  <si>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</si>
  <si>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</si>
  <si>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</si>
  <si>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</si>
  <si>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</si>
  <si>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</si>
  <si>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</si>
  <si>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</si>
  <si>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</si>
  <si>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</si>
  <si>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</si>
  <si>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</si>
  <si>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</si>
  <si>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</si>
  <si>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</si>
  <si>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</si>
  <si>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</si>
  <si>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</si>
  <si>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</si>
  <si>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</si>
  <si>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</si>
  <si>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</si>
  <si>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</si>
  <si>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</si>
  <si>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</si>
  <si>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</si>
  <si>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</si>
  <si>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</si>
  <si>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</si>
  <si>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</si>
  <si>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</si>
  <si>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</si>
  <si>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</si>
  <si>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</si>
  <si>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</si>
  <si>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</si>
  <si>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</si>
  <si>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</si>
  <si>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</si>
  <si>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</si>
  <si>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</si>
  <si>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</si>
  <si>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</si>
  <si>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</si>
  <si>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</si>
  <si>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</si>
  <si>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</si>
  <si>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</si>
  <si>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</si>
  <si>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</si>
  <si>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</si>
  <si>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</si>
  <si>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</si>
  <si>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</si>
  <si>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</si>
  <si>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</si>
  <si>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</si>
  <si>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</si>
  <si>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</si>
  <si>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</si>
  <si>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</si>
  <si>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</si>
  <si>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</si>
  <si>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</si>
  <si>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</si>
  <si>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</si>
  <si>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</si>
  <si>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</si>
  <si>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</si>
  <si>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</si>
  <si>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</si>
  <si>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</si>
  <si>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</si>
  <si>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</si>
  <si>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</si>
  <si>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</si>
  <si>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</si>
  <si>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</si>
  <si>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</si>
  <si>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</si>
  <si>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</si>
  <si>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</si>
  <si>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</si>
  <si>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</si>
  <si>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</si>
  <si>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</si>
  <si>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</si>
  <si>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</si>
  <si>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</si>
  <si>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</si>
  <si>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</si>
  <si>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</si>
  <si>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</si>
  <si>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</si>
  <si>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</si>
  <si>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</si>
  <si>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</si>
  <si>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</si>
  <si>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</si>
  <si>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</si>
  <si>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</si>
  <si>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</si>
  <si>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</si>
  <si>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</si>
  <si>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</si>
  <si>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</si>
  <si>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</si>
  <si>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</si>
  <si>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</si>
  <si>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</si>
  <si>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</si>
  <si>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</si>
  <si>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</si>
  <si>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</si>
  <si>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</si>
  <si>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</si>
  <si>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</si>
  <si>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</si>
  <si>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</si>
  <si>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</si>
  <si>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</si>
  <si>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</si>
  <si>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</si>
  <si>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</si>
  <si>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</si>
  <si>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</si>
  <si>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</si>
  <si>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</si>
  <si>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</si>
  <si>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</si>
  <si>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</si>
  <si>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</si>
  <si>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</si>
  <si>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</si>
  <si>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</si>
  <si>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</si>
  <si>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</si>
  <si>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</si>
  <si>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</si>
  <si>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</si>
  <si>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</si>
  <si>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</si>
  <si>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</si>
  <si>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</si>
  <si>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</si>
  <si>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</si>
  <si>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</si>
  <si>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</si>
  <si>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</si>
  <si>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</si>
  <si>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</si>
  <si>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</si>
  <si>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</si>
  <si>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</si>
  <si>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</si>
  <si>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</si>
  <si>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</si>
  <si>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</si>
  <si>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</si>
  <si>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</si>
  <si>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</si>
  <si>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</si>
  <si>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</si>
  <si>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</si>
  <si>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</si>
  <si>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</si>
  <si>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</si>
  <si>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</si>
  <si>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</si>
  <si>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</si>
  <si>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</si>
  <si>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</si>
  <si>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</si>
  <si>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</si>
  <si>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</si>
  <si>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</si>
  <si>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</si>
  <si>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</si>
  <si>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</si>
  <si>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</si>
  <si>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</si>
  <si>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</si>
  <si>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</si>
  <si>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</si>
  <si>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</si>
  <si>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</si>
  <si>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</si>
  <si>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</si>
  <si>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</si>
  <si>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</si>
  <si>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</si>
  <si>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</si>
  <si>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</si>
  <si>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</si>
  <si>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</si>
  <si>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</si>
  <si>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</si>
  <si>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</si>
  <si>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</si>
  <si>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</si>
  <si>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</si>
  <si>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</si>
  <si>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</si>
  <si>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</si>
  <si>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</si>
  <si>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</si>
  <si>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</si>
  <si>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</si>
  <si>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</si>
  <si>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</si>
  <si>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</si>
  <si>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</si>
  <si>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</si>
  <si>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</si>
  <si>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</si>
  <si>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</si>
  <si>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</si>
  <si>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</si>
  <si>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</si>
  <si>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</si>
  <si>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</si>
  <si>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</si>
  <si>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</si>
  <si>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</si>
  <si>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</si>
  <si>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</si>
  <si>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</si>
  <si>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</si>
  <si>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</si>
  <si>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</si>
  <si>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</si>
  <si>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</si>
  <si>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</si>
  <si>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</si>
  <si>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</si>
  <si>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</si>
  <si>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</si>
  <si>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</si>
  <si>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</si>
  <si>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</si>
  <si>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</si>
  <si>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</si>
  <si>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</si>
  <si>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</si>
  <si>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</si>
  <si>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</si>
  <si>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</si>
  <si>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</si>
  <si>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</si>
  <si>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</si>
  <si>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</si>
  <si>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</si>
  <si>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</si>
  <si>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</si>
  <si>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</si>
  <si>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</si>
  <si>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</si>
  <si>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</si>
  <si>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</si>
  <si>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</si>
  <si>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</si>
  <si>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</si>
  <si>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</si>
  <si>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</si>
  <si>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</si>
  <si>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</si>
  <si>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</si>
  <si>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</si>
  <si>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</si>
  <si>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</si>
  <si>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</si>
  <si>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</si>
  <si>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</si>
  <si>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</si>
  <si>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</si>
  <si>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</si>
  <si>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</si>
  <si>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</si>
  <si>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</si>
  <si>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</si>
  <si>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</si>
  <si>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</si>
  <si>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</si>
  <si>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</si>
  <si>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</si>
  <si>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</si>
  <si>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</si>
  <si>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</si>
  <si>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</si>
  <si>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</si>
  <si>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</si>
  <si>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</si>
  <si>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</si>
  <si>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</si>
  <si>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</si>
  <si>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</si>
  <si>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</si>
  <si>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</si>
  <si>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</si>
  <si>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</si>
  <si>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</si>
  <si>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</si>
  <si>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</si>
  <si>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</si>
  <si>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</si>
  <si>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</si>
  <si>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</si>
  <si>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</si>
  <si>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</si>
  <si>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</si>
  <si>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</si>
  <si>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</si>
  <si>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</si>
  <si>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</si>
  <si>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</si>
  <si>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</si>
  <si>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</si>
  <si>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</si>
  <si>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</si>
  <si>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</si>
  <si>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</si>
  <si>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</si>
  <si>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</si>
  <si>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</si>
  <si>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</si>
  <si>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</si>
  <si>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</si>
  <si>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</si>
  <si>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</si>
  <si>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</si>
  <si>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</si>
  <si>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</si>
  <si>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</si>
  <si>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</si>
  <si>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</si>
  <si>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</si>
  <si>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</si>
  <si>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</si>
  <si>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</si>
  <si>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</si>
  <si>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</si>
  <si>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</si>
  <si>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</si>
  <si>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</si>
  <si>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</si>
  <si>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</si>
  <si>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</si>
  <si>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</si>
  <si>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</si>
  <si>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</si>
  <si>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</si>
  <si>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</si>
  <si>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</si>
  <si>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</si>
  <si>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</si>
  <si>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</si>
  <si>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</si>
  <si>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</si>
  <si>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</si>
  <si>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</si>
  <si>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</si>
  <si>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</si>
  <si>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</si>
  <si>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</si>
  <si>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</si>
  <si>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</si>
  <si>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</si>
  <si>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</si>
  <si>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</si>
  <si>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</si>
  <si>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</si>
  <si>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</si>
  <si>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</si>
  <si>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</si>
  <si>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</si>
  <si>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</si>
  <si>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</si>
  <si>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</si>
  <si>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</si>
  <si>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</si>
  <si>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</si>
  <si>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</si>
  <si>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</si>
  <si>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</si>
  <si>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</si>
  <si>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</si>
  <si>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</si>
  <si>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</si>
  <si>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</si>
  <si>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</si>
  <si>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</si>
  <si>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</si>
  <si>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</si>
  <si>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</si>
  <si>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</si>
  <si>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</si>
  <si>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</si>
  <si>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</si>
  <si>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</si>
  <si>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</si>
  <si>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</si>
  <si>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</si>
  <si>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</si>
  <si>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</si>
  <si>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</si>
  <si>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</si>
  <si>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</si>
  <si>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</si>
  <si>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</si>
  <si>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</si>
  <si>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</si>
  <si>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</si>
  <si>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</si>
  <si>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</si>
  <si>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</si>
  <si>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</si>
  <si>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</si>
  <si>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</si>
  <si>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</si>
  <si>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</si>
  <si>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</si>
  <si>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</si>
  <si>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</si>
  <si>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</si>
  <si>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</si>
  <si>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</si>
  <si>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</si>
  <si>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</si>
  <si>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</si>
  <si>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</si>
  <si>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</si>
  <si>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</si>
  <si>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</si>
  <si>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</si>
  <si>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</si>
  <si>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</si>
  <si>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</si>
  <si>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</si>
  <si>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</si>
  <si>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</si>
  <si>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</si>
  <si>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</si>
  <si>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</si>
  <si>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</si>
  <si>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</si>
  <si>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</si>
  <si>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</si>
  <si>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</si>
  <si>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</si>
  <si>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</si>
  <si>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</si>
  <si>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</si>
  <si>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</si>
  <si>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</si>
  <si>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</si>
  <si>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</si>
  <si>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</si>
  <si>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</si>
  <si>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</si>
  <si>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</si>
  <si>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</si>
  <si>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</si>
  <si>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</si>
  <si>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</si>
  <si>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</si>
  <si>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</si>
  <si>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</si>
  <si>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</si>
  <si>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</si>
  <si>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</si>
  <si>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</si>
  <si>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</si>
  <si>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</si>
  <si>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</si>
  <si>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</si>
  <si>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</si>
  <si>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</si>
  <si>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</si>
  <si>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</si>
  <si>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</si>
  <si>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</si>
  <si>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</si>
  <si>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</si>
  <si>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</si>
  <si>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</si>
  <si>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</si>
  <si>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</si>
  <si>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</si>
  <si>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</si>
  <si>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</si>
  <si>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</si>
  <si>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</si>
  <si>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</si>
  <si>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</si>
  <si>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</si>
  <si>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</si>
  <si>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</si>
  <si>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</si>
  <si>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</si>
  <si>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</si>
  <si>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</si>
  <si>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</si>
  <si>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</si>
  <si>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</si>
  <si>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</si>
  <si>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</si>
  <si>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</si>
  <si>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</si>
  <si>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</si>
  <si>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</si>
  <si>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</si>
  <si>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</si>
  <si>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</si>
  <si>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</si>
  <si>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</si>
  <si>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</si>
  <si>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</si>
  <si>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</si>
  <si>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</si>
  <si>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</si>
  <si>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</si>
  <si>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</si>
  <si>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</si>
  <si>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</si>
  <si>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</si>
  <si>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</si>
  <si>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</si>
  <si>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</si>
  <si>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</si>
  <si>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</si>
  <si>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</si>
  <si>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</si>
  <si>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</si>
  <si>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</si>
  <si>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</si>
  <si>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</si>
  <si>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</si>
  <si>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</si>
  <si>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</si>
  <si>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</si>
  <si>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</si>
  <si>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</si>
  <si>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</si>
  <si>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</si>
  <si>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</si>
  <si>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</si>
  <si>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</si>
  <si>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</si>
  <si>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</si>
  <si>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</si>
  <si>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</si>
  <si>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</si>
  <si>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</si>
  <si>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</si>
  <si>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</si>
  <si>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</si>
  <si>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</si>
  <si>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</si>
  <si>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</si>
  <si>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</si>
  <si>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</si>
  <si>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</si>
  <si>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</si>
  <si>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</si>
  <si>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</si>
  <si>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</si>
  <si>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</si>
  <si>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</si>
  <si>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</si>
  <si>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</si>
  <si>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</si>
  <si>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</si>
  <si>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</si>
  <si>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</si>
  <si>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</si>
  <si>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</si>
  <si>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</si>
  <si>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</si>
  <si>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</si>
  <si>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</si>
  <si>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</si>
  <si>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</si>
  <si>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</si>
  <si>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</si>
  <si>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</si>
  <si>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</si>
  <si>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</si>
  <si>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</si>
  <si>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</si>
  <si>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</si>
  <si>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</si>
  <si>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</si>
  <si>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</si>
  <si>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</si>
  <si>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</si>
  <si>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</si>
  <si>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</si>
  <si>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</si>
  <si>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</si>
  <si>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</si>
  <si>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</si>
  <si>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</si>
  <si>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</si>
  <si>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</si>
  <si>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</si>
  <si>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</si>
  <si>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</si>
  <si>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</si>
  <si>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</si>
  <si>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</si>
  <si>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</si>
  <si>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</si>
  <si>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</si>
  <si>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</si>
  <si>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</si>
  <si>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</si>
  <si>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</si>
  <si>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</si>
  <si>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</si>
  <si>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</si>
  <si>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</si>
  <si>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</si>
  <si>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</si>
  <si>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</si>
  <si>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</si>
  <si>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</si>
  <si>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</si>
  <si>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</si>
  <si>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</si>
  <si>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</si>
  <si>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</si>
  <si>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</si>
  <si>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</si>
  <si>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</si>
  <si>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</si>
  <si>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</si>
  <si>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</si>
  <si>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</si>
  <si>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</si>
  <si>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</si>
  <si>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</si>
  <si>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</si>
  <si>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</si>
  <si>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</si>
  <si>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</si>
  <si>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</si>
  <si>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</si>
  <si>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</si>
  <si>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</si>
  <si>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</si>
  <si>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</si>
  <si>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</si>
  <si>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</si>
  <si>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</si>
  <si>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</si>
  <si>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</si>
  <si>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</si>
  <si>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</si>
  <si>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</si>
  <si>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</si>
  <si>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</si>
  <si>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</si>
  <si>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</si>
  <si>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</si>
  <si>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</si>
  <si>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</si>
  <si>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</si>
  <si>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</si>
  <si>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</si>
  <si>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</si>
  <si>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</si>
  <si>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</si>
  <si>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</si>
  <si>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</si>
  <si>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</si>
  <si>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</si>
  <si>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</si>
  <si>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</si>
  <si>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</si>
  <si>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</si>
  <si>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</si>
  <si>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</si>
  <si>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</si>
  <si>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</si>
  <si>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</si>
  <si>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</si>
  <si>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</si>
  <si>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</si>
  <si>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</si>
  <si>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</si>
  <si>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</si>
  <si>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</si>
  <si>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</si>
  <si>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</si>
  <si>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</si>
  <si>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</si>
  <si>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</si>
  <si>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</si>
  <si>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</si>
  <si>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</si>
  <si>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</si>
  <si>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</si>
  <si>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</si>
  <si>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</si>
  <si>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</si>
  <si>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</si>
  <si>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</si>
  <si>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</si>
  <si>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</si>
  <si>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</si>
  <si>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</si>
  <si>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</si>
  <si>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</si>
  <si>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</si>
  <si>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</si>
  <si>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</si>
  <si>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</si>
  <si>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</si>
  <si>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</si>
  <si>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</si>
  <si>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</si>
  <si>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</si>
  <si>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</si>
  <si>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</si>
  <si>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</si>
  <si>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</si>
  <si>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</si>
  <si>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</si>
  <si>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</si>
  <si>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</si>
  <si>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</si>
  <si>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</si>
  <si>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</si>
  <si>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</si>
  <si>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</si>
  <si>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</si>
  <si>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</si>
  <si>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</si>
  <si>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</si>
  <si>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</si>
  <si>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</si>
  <si>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</si>
  <si>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</si>
  <si>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</si>
  <si>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</si>
  <si>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</si>
  <si>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</si>
  <si>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</si>
  <si>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</si>
  <si>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</si>
  <si>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</si>
  <si>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</si>
  <si>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</si>
  <si>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</si>
  <si>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</si>
  <si>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</si>
  <si>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</si>
  <si>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</si>
  <si>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</si>
  <si>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</si>
  <si>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</si>
  <si>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</si>
  <si>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</si>
  <si>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</si>
  <si>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</si>
  <si>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</si>
  <si>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</si>
  <si>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</si>
  <si>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</si>
  <si>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</si>
  <si>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</si>
  <si>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</si>
  <si>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</si>
  <si>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</si>
  <si>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</si>
  <si>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</si>
  <si>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</si>
  <si>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</si>
  <si>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</si>
  <si>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</si>
  <si>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</si>
  <si>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</si>
  <si>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</si>
  <si>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</si>
  <si>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</si>
  <si>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</si>
  <si>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</si>
  <si>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</si>
  <si>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</si>
  <si>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</si>
  <si>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</si>
  <si>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</si>
  <si>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</si>
  <si>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</si>
  <si>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</si>
  <si>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</si>
  <si>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</si>
  <si>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</si>
  <si>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</si>
  <si>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</si>
  <si>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</si>
  <si>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</si>
  <si>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</si>
  <si>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</si>
  <si>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</si>
  <si>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</si>
  <si>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</si>
  <si>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</si>
  <si>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</si>
  <si>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</si>
  <si>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</si>
  <si>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</si>
  <si>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</si>
  <si>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</si>
  <si>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</si>
  <si>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</si>
  <si>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</si>
  <si>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</si>
  <si>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</si>
  <si>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</si>
  <si>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</si>
  <si>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</si>
  <si>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</si>
  <si>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</si>
  <si>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</si>
  <si>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</si>
  <si>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</si>
  <si>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</si>
  <si>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</si>
  <si>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</si>
  <si>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</si>
  <si>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</si>
  <si>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</si>
  <si>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</si>
  <si>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</si>
  <si>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</si>
  <si>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</si>
  <si>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</si>
  <si>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</si>
  <si>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</si>
  <si>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</si>
  <si>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</si>
  <si>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</si>
  <si>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</si>
  <si>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</si>
  <si>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</si>
  <si>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</si>
  <si>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</si>
  <si>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</si>
  <si>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</si>
  <si>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</si>
  <si>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</si>
  <si>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</si>
  <si>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</si>
  <si>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</si>
  <si>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</si>
  <si>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</si>
  <si>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</si>
  <si>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</si>
  <si>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</si>
  <si>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</si>
  <si>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</si>
  <si>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</si>
  <si>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</si>
  <si>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</si>
  <si>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</si>
  <si>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</si>
  <si>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</si>
  <si>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</si>
  <si>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</si>
  <si>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</si>
  <si>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</si>
  <si>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</si>
  <si>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</si>
  <si>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</si>
  <si>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</si>
  <si>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</si>
  <si>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</si>
  <si>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</si>
  <si>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</si>
  <si>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</si>
  <si>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</si>
  <si>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</si>
  <si>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</si>
  <si>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</si>
  <si>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</si>
  <si>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</si>
  <si>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</si>
  <si>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</si>
  <si>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</si>
  <si>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</si>
  <si>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</si>
  <si>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</si>
  <si>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</si>
  <si>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</si>
  <si>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</si>
  <si>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</si>
  <si>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</si>
  <si>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</si>
  <si>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</si>
  <si>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</si>
  <si>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</si>
  <si>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</si>
  <si>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</si>
  <si>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</si>
  <si>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</si>
  <si>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</si>
  <si>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</si>
  <si>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</si>
  <si>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</si>
  <si>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</si>
  <si>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</si>
  <si>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</si>
  <si>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</si>
  <si>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</si>
  <si>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</si>
  <si>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</si>
  <si>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</si>
  <si>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</si>
  <si>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</si>
  <si>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</si>
  <si>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</si>
  <si>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</si>
  <si>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</si>
  <si>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</si>
  <si>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</si>
  <si>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</si>
  <si>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</si>
  <si>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</si>
  <si>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</si>
  <si>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</si>
  <si>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</si>
  <si>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</si>
  <si>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</si>
  <si>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</si>
  <si>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</si>
  <si>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</si>
  <si>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</si>
  <si>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</si>
  <si>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</si>
  <si>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</si>
  <si>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</si>
  <si>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</si>
  <si>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</si>
  <si>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</si>
  <si>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</si>
  <si>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</si>
  <si>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</si>
  <si>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</si>
  <si>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</si>
  <si>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</si>
  <si>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</si>
  <si>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</si>
  <si>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</si>
  <si>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</si>
  <si>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</si>
  <si>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</si>
  <si>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</si>
  <si>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</si>
  <si>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</si>
  <si>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</si>
  <si>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</si>
  <si>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</si>
  <si>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</si>
  <si>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</si>
  <si>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</si>
  <si>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</si>
  <si>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</si>
  <si>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</si>
  <si>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</si>
  <si>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</si>
  <si>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</si>
  <si>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</si>
  <si>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</si>
  <si>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</si>
  <si>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</si>
  <si>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</si>
  <si>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</si>
  <si>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</si>
  <si>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</si>
  <si>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</si>
  <si>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</si>
  <si>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</si>
  <si>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</si>
  <si>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</si>
  <si>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</si>
  <si>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</si>
  <si>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</si>
  <si>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</si>
  <si>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</si>
  <si>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</si>
  <si>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</si>
  <si>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</si>
  <si>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</si>
  <si>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</si>
  <si>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</si>
  <si>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</si>
  <si>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</si>
  <si>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</si>
  <si>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</si>
  <si>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</si>
  <si>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</si>
  <si>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</si>
  <si>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</si>
  <si>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</si>
  <si>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</si>
  <si>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</si>
  <si>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</si>
  <si>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</si>
  <si>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</si>
  <si>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</si>
  <si>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</si>
  <si>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</si>
  <si>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</si>
  <si>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</si>
  <si>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</si>
  <si>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</si>
  <si>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</si>
  <si>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</si>
  <si>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</si>
  <si>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</si>
  <si>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</si>
  <si>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</si>
  <si>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</si>
  <si>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</si>
  <si>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</si>
  <si>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</si>
  <si>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</si>
  <si>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</si>
  <si>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</si>
  <si>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</si>
  <si>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</si>
  <si>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</si>
  <si>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</si>
  <si>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</si>
  <si>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</si>
  <si>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</si>
  <si>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</si>
  <si>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</si>
  <si>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</si>
  <si>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</si>
  <si>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</si>
  <si>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</si>
  <si>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</si>
  <si>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</si>
  <si>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</si>
  <si>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</si>
  <si>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</si>
  <si>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</si>
  <si>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</si>
  <si>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</si>
  <si>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</si>
  <si>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</si>
  <si>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</si>
  <si>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</si>
  <si>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</si>
  <si>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</si>
  <si>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</si>
  <si>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</si>
  <si>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</si>
  <si>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</si>
  <si>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</si>
  <si>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</si>
  <si>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</si>
  <si>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</si>
  <si>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</si>
  <si>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</si>
  <si>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</si>
  <si>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</si>
  <si>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</si>
  <si>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</si>
  <si>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</si>
  <si>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</si>
  <si>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</si>
  <si>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</si>
  <si>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</si>
  <si>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</si>
  <si>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</si>
  <si>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</si>
  <si>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</si>
  <si>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</si>
  <si>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</si>
  <si>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</si>
  <si>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</si>
  <si>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</si>
  <si>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</si>
  <si>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</si>
  <si>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</si>
  <si>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</si>
  <si>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</si>
  <si>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</si>
  <si>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</si>
  <si>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</si>
  <si>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</si>
  <si>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</si>
  <si>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</si>
  <si>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</si>
  <si>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</si>
  <si>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</si>
  <si>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</si>
  <si>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</si>
  <si>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</si>
  <si>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</si>
  <si>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</si>
  <si>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</si>
  <si>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</si>
  <si>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</si>
  <si>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</si>
  <si>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</si>
  <si>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</si>
  <si>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</si>
  <si>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</si>
  <si>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</si>
  <si>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</si>
  <si>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</si>
  <si>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</si>
  <si>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</si>
  <si>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</si>
  <si>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</si>
  <si>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</si>
  <si>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</si>
  <si>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</si>
  <si>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</si>
  <si>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</si>
  <si>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</si>
  <si>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</si>
  <si>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</si>
  <si>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</si>
  <si>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</si>
  <si>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</si>
  <si>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</si>
  <si>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</si>
  <si>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</si>
  <si>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</si>
  <si>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</si>
  <si>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</si>
  <si>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</si>
  <si>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</si>
  <si>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</si>
  <si>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</si>
  <si>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</si>
  <si>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</si>
  <si>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</si>
  <si>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</si>
  <si>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</si>
  <si>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</si>
  <si>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</si>
  <si>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</si>
  <si>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</si>
  <si>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</si>
  <si>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</si>
  <si>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</si>
  <si>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</si>
  <si>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</si>
  <si>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</si>
  <si>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</si>
  <si>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</si>
  <si>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</si>
  <si>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</si>
  <si>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</si>
  <si>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</si>
  <si>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</si>
  <si>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</si>
  <si>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</si>
  <si>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</si>
  <si>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</si>
  <si>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</si>
  <si>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</si>
  <si>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</si>
  <si>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</si>
  <si>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</si>
  <si>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</si>
  <si>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</si>
  <si>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</si>
  <si>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</si>
  <si>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</si>
  <si>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</si>
  <si>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</si>
  <si>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</si>
  <si>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</si>
  <si>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</si>
  <si>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</si>
  <si>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</si>
  <si>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</si>
  <si>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</si>
  <si>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</si>
  <si>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</si>
  <si>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</si>
  <si>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</si>
  <si>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</si>
  <si>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</si>
  <si>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</si>
  <si>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</si>
  <si>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</si>
  <si>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</si>
  <si>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</si>
  <si>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</si>
  <si>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</si>
  <si>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</si>
  <si>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</si>
  <si>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</si>
  <si>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</si>
  <si>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</si>
  <si>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</si>
  <si>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</si>
  <si>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</si>
  <si>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</si>
  <si>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</si>
  <si>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</si>
  <si>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</si>
  <si>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</si>
  <si>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</si>
  <si>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</si>
  <si>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</si>
  <si>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</si>
  <si>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</si>
  <si>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</si>
  <si>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</si>
  <si>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</si>
  <si>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</si>
  <si>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</si>
  <si>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</si>
  <si>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</si>
  <si>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</si>
  <si>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</si>
  <si>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</si>
  <si>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</si>
  <si>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</si>
  <si>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</si>
  <si>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</si>
  <si>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</si>
  <si>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</si>
  <si>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</si>
  <si>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</si>
  <si>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</si>
  <si>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</si>
  <si>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</si>
  <si>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</si>
  <si>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</si>
  <si>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</si>
  <si>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</si>
  <si>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</si>
  <si>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</si>
  <si>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</si>
  <si>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</si>
  <si>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</si>
  <si>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</si>
  <si>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</si>
  <si>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</si>
  <si>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</si>
  <si>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</si>
  <si>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</si>
  <si>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</si>
  <si>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</si>
  <si>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</si>
  <si>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</si>
  <si>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</si>
  <si>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</si>
  <si>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</si>
  <si>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</si>
  <si>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</si>
  <si>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</si>
  <si>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</si>
  <si>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</si>
  <si>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</si>
  <si>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</si>
  <si>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</si>
  <si>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</si>
  <si>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</si>
  <si>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</si>
  <si>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</si>
  <si>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</si>
  <si>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</si>
  <si>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</si>
  <si>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</si>
  <si>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</si>
  <si>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</si>
  <si>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</si>
  <si>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</si>
  <si>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</si>
  <si>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</si>
  <si>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</si>
  <si>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</si>
  <si>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</si>
  <si>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</si>
  <si>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</si>
  <si>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</si>
  <si>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</si>
  <si>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</si>
  <si>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</si>
  <si>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</si>
  <si>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</si>
  <si>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</si>
  <si>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</si>
  <si>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</si>
  <si>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</si>
  <si>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</si>
  <si>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</si>
  <si>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</si>
  <si>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</si>
  <si>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</si>
  <si>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</si>
  <si>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</si>
  <si>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</si>
  <si>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</si>
  <si>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</si>
  <si>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</si>
  <si>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</si>
  <si>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</si>
  <si>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</si>
  <si>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</si>
  <si>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</si>
  <si>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</si>
  <si>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</si>
  <si>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</si>
  <si>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</si>
  <si>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</si>
  <si>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</si>
  <si>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</si>
  <si>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</si>
  <si>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</si>
  <si>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</si>
  <si>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</si>
  <si>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</si>
  <si>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</si>
  <si>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</si>
  <si>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</si>
  <si>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</si>
  <si>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</si>
  <si>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</si>
  <si>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</si>
  <si>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</si>
  <si>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</si>
  <si>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</si>
  <si>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</si>
  <si>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</si>
  <si>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</si>
  <si>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</si>
  <si>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</si>
  <si>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</si>
  <si>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</si>
  <si>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</si>
  <si>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</si>
  <si>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</si>
  <si>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</si>
  <si>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</si>
  <si>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</si>
  <si>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</si>
  <si>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</si>
  <si>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</si>
  <si>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</si>
  <si>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</si>
  <si>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</si>
  <si>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</si>
  <si>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</si>
  <si>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</si>
  <si>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</si>
  <si>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</si>
  <si>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</si>
  <si>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</si>
  <si>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</si>
  <si>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</si>
  <si>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</si>
  <si>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</si>
  <si>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</si>
  <si>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</si>
  <si>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</si>
  <si>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</si>
  <si>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</si>
  <si>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</si>
  <si>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</si>
  <si>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</si>
  <si>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</si>
  <si>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</si>
  <si>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</si>
  <si>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</si>
  <si>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</si>
  <si>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</si>
  <si>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</si>
  <si>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</si>
  <si>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</si>
  <si>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</si>
  <si>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</si>
  <si>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</si>
  <si>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</si>
  <si>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</si>
  <si>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</si>
  <si>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</si>
  <si>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</si>
  <si>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</si>
  <si>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</si>
  <si>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</si>
  <si>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</si>
  <si>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</si>
  <si>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</si>
  <si>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</si>
  <si>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</si>
  <si>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</si>
  <si>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</si>
  <si>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</si>
  <si>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</si>
  <si>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</si>
  <si>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</si>
  <si>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</si>
  <si>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</si>
  <si>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</si>
  <si>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</si>
  <si>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</si>
  <si>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</si>
  <si>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</si>
  <si>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</si>
  <si>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</si>
  <si>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</si>
  <si>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</si>
  <si>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</si>
  <si>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</si>
  <si>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</si>
  <si>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</si>
  <si>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</si>
  <si>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</si>
  <si>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</si>
  <si>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</si>
  <si>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</si>
  <si>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</si>
  <si>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</si>
  <si>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</si>
  <si>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</si>
  <si>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</si>
  <si>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</si>
  <si>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</si>
  <si>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</si>
  <si>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</si>
  <si>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</si>
  <si>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</si>
  <si>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</si>
  <si>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</si>
  <si>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</si>
  <si>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</si>
  <si>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</si>
  <si>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</si>
  <si>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</si>
  <si>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</si>
  <si>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</si>
  <si>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</si>
  <si>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</si>
  <si>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</si>
  <si>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</si>
  <si>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</si>
  <si>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</si>
  <si>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</si>
  <si>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</si>
  <si>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</si>
  <si>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</si>
  <si>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</si>
  <si>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</si>
  <si>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</si>
  <si>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</si>
  <si>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</si>
  <si>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</si>
  <si>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</si>
  <si>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</si>
  <si>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</si>
  <si>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</si>
  <si>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</si>
  <si>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</si>
  <si>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</si>
  <si>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</si>
  <si>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</si>
  <si>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</si>
  <si>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</si>
  <si>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</si>
  <si>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</si>
  <si>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</si>
  <si>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</si>
  <si>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</si>
  <si>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</si>
  <si>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</si>
  <si>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</si>
  <si>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</si>
  <si>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</si>
  <si>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</si>
  <si>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</si>
  <si>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</si>
  <si>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</si>
  <si>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</si>
  <si>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</si>
  <si>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</si>
  <si>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</si>
  <si>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</si>
  <si>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</si>
  <si>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</si>
  <si>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</si>
  <si>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</si>
  <si>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</si>
  <si>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</si>
  <si>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</si>
  <si>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</si>
  <si>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</si>
  <si>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</si>
  <si>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</si>
  <si>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</si>
  <si>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</si>
  <si>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</si>
  <si>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</si>
  <si>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</si>
  <si>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</si>
  <si>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</si>
  <si>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</si>
  <si>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</si>
  <si>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</si>
  <si>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</si>
  <si>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</si>
  <si>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</si>
  <si>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</si>
  <si>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</si>
  <si>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</si>
  <si>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</si>
  <si>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</si>
  <si>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</si>
  <si>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</si>
  <si>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</si>
  <si>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</si>
  <si>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</si>
  <si>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</si>
  <si>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</si>
  <si>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</si>
  <si>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</si>
  <si>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</si>
  <si>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</si>
  <si>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</si>
  <si>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</si>
  <si>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</si>
  <si>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</si>
  <si>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</si>
  <si>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</si>
  <si>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</si>
  <si>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</si>
  <si>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</si>
  <si>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</si>
  <si>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</si>
  <si>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</si>
  <si>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</si>
  <si>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</si>
  <si>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</si>
  <si>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</si>
  <si>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</si>
  <si>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</si>
  <si>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</si>
  <si>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</si>
  <si>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</si>
  <si>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</si>
  <si>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</si>
  <si>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</si>
  <si>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</si>
  <si>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</si>
  <si>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</si>
  <si>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</si>
  <si>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</si>
  <si>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</si>
  <si>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</si>
  <si>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</si>
  <si>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</si>
  <si>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</si>
  <si>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</si>
  <si>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</si>
  <si>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</si>
  <si>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</si>
  <si>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</si>
  <si>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</si>
  <si>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</si>
  <si>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</si>
  <si>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</si>
  <si>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</si>
  <si>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</si>
  <si>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</si>
  <si>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</si>
  <si>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</si>
  <si>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</si>
  <si>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</si>
  <si>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</si>
  <si>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</si>
  <si>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</si>
  <si>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</si>
  <si>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</si>
  <si>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</si>
  <si>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</si>
  <si>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</si>
  <si>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</si>
  <si>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</si>
  <si>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</si>
  <si>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</si>
  <si>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</si>
  <si>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</si>
  <si>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</si>
  <si>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</si>
  <si>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</si>
  <si>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</si>
  <si>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</si>
  <si>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</si>
  <si>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</si>
  <si>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</si>
  <si>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</si>
  <si>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</si>
  <si>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</si>
  <si>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</si>
  <si>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</si>
  <si>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</si>
  <si>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</si>
  <si>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</si>
  <si>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</si>
  <si>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</si>
  <si>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</si>
  <si>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</si>
  <si>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</si>
  <si>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</si>
  <si>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</si>
  <si>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</si>
  <si>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</si>
  <si>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</si>
  <si>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</si>
  <si>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</si>
  <si>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</si>
  <si>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</si>
  <si>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</si>
  <si>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</si>
  <si>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</si>
  <si>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</si>
  <si>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</si>
  <si>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</si>
  <si>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</si>
  <si>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</si>
  <si>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</si>
  <si>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</si>
  <si>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</si>
  <si>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</si>
  <si>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</si>
  <si>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</si>
  <si>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</si>
  <si>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</si>
  <si>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</si>
  <si>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</si>
  <si>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</si>
  <si>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</si>
  <si>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</si>
  <si>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</si>
  <si>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</si>
  <si>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</si>
  <si>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</si>
  <si>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</si>
  <si>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</si>
  <si>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</si>
  <si>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</si>
  <si>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</si>
  <si>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</si>
  <si>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</si>
  <si>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</si>
  <si>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</si>
  <si>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</si>
  <si>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</si>
  <si>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</si>
  <si>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</si>
  <si>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</si>
  <si>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</si>
  <si>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</si>
  <si>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</si>
  <si>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</si>
  <si>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</si>
  <si>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</si>
  <si>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</si>
  <si>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</si>
  <si>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</si>
  <si>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</si>
  <si>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</si>
  <si>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</si>
  <si>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</si>
  <si>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</si>
  <si>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</si>
  <si>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</si>
  <si>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</si>
  <si>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</si>
  <si>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</si>
  <si>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</si>
  <si>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</si>
  <si>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</si>
  <si>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</si>
  <si>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</si>
  <si>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</si>
  <si>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</si>
  <si>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</si>
  <si>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</si>
  <si>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</si>
  <si>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</si>
  <si>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</si>
  <si>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</si>
  <si>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</si>
  <si>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</si>
  <si>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</si>
  <si>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</si>
  <si>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</si>
  <si>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</si>
  <si>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</si>
  <si>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</si>
  <si>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</si>
  <si>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</si>
  <si>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</si>
  <si>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</si>
  <si>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</si>
  <si>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</si>
  <si>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</si>
  <si>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</si>
  <si>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</si>
  <si>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</si>
  <si>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</si>
  <si>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</si>
  <si>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</si>
  <si>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</si>
  <si>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</si>
  <si>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</si>
  <si>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</si>
  <si>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</si>
  <si>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</si>
  <si>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</si>
  <si>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</si>
  <si>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</si>
  <si>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</si>
  <si>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</si>
  <si>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</si>
  <si>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</si>
  <si>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</si>
  <si>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</si>
  <si>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</si>
  <si>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</si>
  <si>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</si>
  <si>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</si>
  <si>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</si>
  <si>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</si>
  <si>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</si>
  <si>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</si>
  <si>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</si>
  <si>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</si>
  <si>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</si>
  <si>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</si>
  <si>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</si>
  <si>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</si>
  <si>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</si>
  <si>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</si>
  <si>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</si>
  <si>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</si>
  <si>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</si>
  <si>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</si>
  <si>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</si>
  <si>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</si>
  <si>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</si>
  <si>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</si>
  <si>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</si>
  <si>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</si>
  <si>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</si>
  <si>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</si>
  <si>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</si>
  <si>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</si>
  <si>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</si>
  <si>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</si>
  <si>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</si>
  <si>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</si>
  <si>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</si>
  <si>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</si>
  <si>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</si>
  <si>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</si>
  <si>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</si>
  <si>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</si>
  <si>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</si>
  <si>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</si>
  <si>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</si>
  <si>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</si>
  <si>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</si>
  <si>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</si>
  <si>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</si>
  <si>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</si>
  <si>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</si>
  <si>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</si>
  <si>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</si>
  <si>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</si>
  <si>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</si>
  <si>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</si>
  <si>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</si>
  <si>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</si>
  <si>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</si>
  <si>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</si>
  <si>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</si>
  <si>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</si>
  <si>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</si>
  <si>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</si>
  <si>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</si>
  <si>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</si>
  <si>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</si>
  <si>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</si>
  <si>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</si>
  <si>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</si>
  <si>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</si>
  <si>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</si>
  <si>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</si>
  <si>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</si>
  <si>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</si>
  <si>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</si>
  <si>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</si>
  <si>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</si>
  <si>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</si>
  <si>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</si>
  <si>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</si>
  <si>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</si>
  <si>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</si>
  <si>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</si>
  <si>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</si>
  <si>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</si>
  <si>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</si>
  <si>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</si>
  <si>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</si>
  <si>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</si>
  <si>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</si>
  <si>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</si>
  <si>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</si>
  <si>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</si>
  <si>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</si>
  <si>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</si>
  <si>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</si>
  <si>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</si>
  <si>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</si>
  <si>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</si>
  <si>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</si>
  <si>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</si>
  <si>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</si>
  <si>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</si>
  <si>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</si>
  <si>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</si>
  <si>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</si>
  <si>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</si>
  <si>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</si>
  <si>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</si>
  <si>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</si>
  <si>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</si>
  <si>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</si>
  <si>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</si>
  <si>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</si>
  <si>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</si>
  <si>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</si>
  <si>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</si>
  <si>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</si>
  <si>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</si>
  <si>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</si>
  <si>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</si>
  <si>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</si>
  <si>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</si>
  <si>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</si>
  <si>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</si>
  <si>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</si>
  <si>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</si>
  <si>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</si>
  <si>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</si>
  <si>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</si>
  <si>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</si>
  <si>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</si>
  <si>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</si>
  <si>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</si>
  <si>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</si>
  <si>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</si>
  <si>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</si>
  <si>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</si>
  <si>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</si>
  <si>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</si>
  <si>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</si>
  <si>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</si>
  <si>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</si>
  <si>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</si>
  <si>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</si>
  <si>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</si>
  <si>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</si>
  <si>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</si>
  <si>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</si>
  <si>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</si>
  <si>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</si>
  <si>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</si>
  <si>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</si>
  <si>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</si>
  <si>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</si>
  <si>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</si>
  <si>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</si>
  <si>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</si>
  <si>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</si>
  <si>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</si>
  <si>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</si>
  <si>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</si>
  <si>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</si>
  <si>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</si>
  <si>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</si>
  <si>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</si>
  <si>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</si>
  <si>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</si>
  <si>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</si>
  <si>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</si>
  <si>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</si>
  <si>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</si>
  <si>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</si>
  <si>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</si>
  <si>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</si>
  <si>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</si>
  <si>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</si>
  <si>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</si>
  <si>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</si>
  <si>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</si>
  <si>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</si>
  <si>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</si>
  <si>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</si>
  <si>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</si>
  <si>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</si>
  <si>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</si>
  <si>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</si>
  <si>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</si>
  <si>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</si>
  <si>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</si>
  <si>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</si>
  <si>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</si>
  <si>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</si>
  <si>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</si>
  <si>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</si>
  <si>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</si>
  <si>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</si>
  <si>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</si>
  <si>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</si>
  <si>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</si>
  <si>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</si>
  <si>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</si>
  <si>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</si>
  <si>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</si>
  <si>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</si>
  <si>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</si>
  <si>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</si>
  <si>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</si>
  <si>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</si>
  <si>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</si>
  <si>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</si>
  <si>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</si>
  <si>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</si>
  <si>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</si>
  <si>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</si>
  <si>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</si>
  <si>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</si>
  <si>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</si>
  <si>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</si>
  <si>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</si>
  <si>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</si>
  <si>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</si>
  <si>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</si>
  <si>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</si>
  <si>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</si>
  <si>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</si>
  <si>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</si>
  <si>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</si>
  <si>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</si>
  <si>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</si>
  <si>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</si>
  <si>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</si>
  <si>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</si>
  <si>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</si>
  <si>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</si>
  <si>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</si>
  <si>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</si>
  <si>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</si>
  <si>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</si>
  <si>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</si>
  <si>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</si>
  <si>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</si>
  <si>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</si>
  <si>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</si>
  <si>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</si>
  <si>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</si>
  <si>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</si>
  <si>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</si>
  <si>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</si>
  <si>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</si>
  <si>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</si>
  <si>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</si>
  <si>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</si>
  <si>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</si>
  <si>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</si>
  <si>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</si>
  <si>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</si>
  <si>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</si>
  <si>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</si>
  <si>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</si>
  <si>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</si>
  <si>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</si>
  <si>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</si>
  <si>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</si>
  <si>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</si>
  <si>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</si>
  <si>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</si>
  <si>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</si>
  <si>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</si>
  <si>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</si>
  <si>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</si>
  <si>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</si>
  <si>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</si>
  <si>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</si>
  <si>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</si>
  <si>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</si>
  <si>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</si>
  <si>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</si>
  <si>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</si>
  <si>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</si>
  <si>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</si>
  <si>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</si>
  <si>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</si>
  <si>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</si>
  <si>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</si>
  <si>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</si>
  <si>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</si>
  <si>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</si>
  <si>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</si>
  <si>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</si>
  <si>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</si>
  <si>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</si>
  <si>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</si>
  <si>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</si>
  <si>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</si>
  <si>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</si>
  <si>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</si>
  <si>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</si>
  <si>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</si>
  <si>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</si>
  <si>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</si>
  <si>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</si>
  <si>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</si>
  <si>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</si>
  <si>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</si>
  <si>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</si>
  <si>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</si>
  <si>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</si>
  <si>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</si>
  <si>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</si>
  <si>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</si>
  <si>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</si>
  <si>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</si>
  <si>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</si>
  <si>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</si>
  <si>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</si>
  <si>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</si>
  <si>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</si>
  <si>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</si>
  <si>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</si>
  <si>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</si>
  <si>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</si>
  <si>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</si>
  <si>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</si>
  <si>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</si>
  <si>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</si>
  <si>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</si>
  <si>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</si>
  <si>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</si>
  <si>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</si>
  <si>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</si>
  <si>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</si>
  <si>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</si>
  <si>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</si>
  <si>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</si>
  <si>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</si>
  <si>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</si>
  <si>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</si>
  <si>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</si>
  <si>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</si>
  <si>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</si>
  <si>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</si>
  <si>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</si>
  <si>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</si>
  <si>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</si>
  <si>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</si>
  <si>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</si>
  <si>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</si>
  <si>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</si>
  <si>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</si>
  <si>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</si>
  <si>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</si>
  <si>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</si>
  <si>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</si>
  <si>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</si>
  <si>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</si>
  <si>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</si>
  <si>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</si>
  <si>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</si>
  <si>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</si>
  <si>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</si>
  <si>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</si>
  <si>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</si>
  <si>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</si>
  <si>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</si>
  <si>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</si>
  <si>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</si>
  <si>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</si>
  <si>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</si>
  <si>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</si>
  <si>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</si>
  <si>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</si>
  <si>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</si>
  <si>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</si>
  <si>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</si>
  <si>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</si>
  <si>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</si>
  <si>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</si>
  <si>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</si>
  <si>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</si>
  <si>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</si>
  <si>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</si>
  <si>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</si>
  <si>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</si>
  <si>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</si>
  <si>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</si>
  <si>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</si>
  <si>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</si>
  <si>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</si>
  <si>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</si>
  <si>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</si>
  <si>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</si>
  <si>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</si>
  <si>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</si>
  <si>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</si>
  <si>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</si>
  <si>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</si>
  <si>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</si>
  <si>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</si>
  <si>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</si>
  <si>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</si>
  <si>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</si>
  <si>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</si>
  <si>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</si>
  <si>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</si>
  <si>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</si>
  <si>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</si>
  <si>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</si>
  <si>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</si>
  <si>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</si>
  <si>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</si>
  <si>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</si>
  <si>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</si>
  <si>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</si>
  <si>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</si>
  <si>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</si>
  <si>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</si>
  <si>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</si>
  <si>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</si>
  <si>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</si>
  <si>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</si>
  <si>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</si>
  <si>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</si>
  <si>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</si>
  <si>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</si>
  <si>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</si>
  <si>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</si>
  <si>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</si>
  <si>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</si>
  <si>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</si>
  <si>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</si>
  <si>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</si>
  <si>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</si>
  <si>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</si>
  <si>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</si>
  <si>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</si>
  <si>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</si>
  <si>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</si>
  <si>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</si>
  <si>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</si>
  <si>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</si>
  <si>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</si>
  <si>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</si>
  <si>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</si>
  <si>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</si>
  <si>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</si>
  <si>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</si>
  <si>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</si>
  <si>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</si>
  <si>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</si>
  <si>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</si>
  <si>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</si>
  <si>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</si>
  <si>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</si>
  <si>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</si>
  <si>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</si>
  <si>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</si>
  <si>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</si>
  <si>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</si>
  <si>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</si>
  <si>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</si>
  <si>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</si>
  <si>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</si>
  <si>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</si>
  <si>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</si>
  <si>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</si>
  <si>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</si>
  <si>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</si>
  <si>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</si>
  <si>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</si>
  <si>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</si>
  <si>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</si>
  <si>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</si>
  <si>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</si>
  <si>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</si>
  <si>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</si>
  <si>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</si>
  <si>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</si>
  <si>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</si>
  <si>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</si>
  <si>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</si>
  <si>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</si>
  <si>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</si>
  <si>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</si>
  <si>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</si>
  <si>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</si>
  <si>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</si>
  <si>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</si>
  <si>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</si>
  <si>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</si>
  <si>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</si>
  <si>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</si>
  <si>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</si>
  <si>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</si>
  <si>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</si>
  <si>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</si>
  <si>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</si>
  <si>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</si>
  <si>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</si>
  <si>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</si>
  <si>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</si>
  <si>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</si>
  <si>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</si>
  <si>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</si>
  <si>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</si>
  <si>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</si>
  <si>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</si>
  <si>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</si>
  <si>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</si>
  <si>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</si>
  <si>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</si>
  <si>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</si>
  <si>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</si>
  <si>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</si>
  <si>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</si>
  <si>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</si>
  <si>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</si>
  <si>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</si>
  <si>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</si>
  <si>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</si>
  <si>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</si>
  <si>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</si>
  <si>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</si>
  <si>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</si>
  <si>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</si>
  <si>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</si>
  <si>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</si>
  <si>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</si>
  <si>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</si>
  <si>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</si>
  <si>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</si>
  <si>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</si>
  <si>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</si>
  <si>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</si>
  <si>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</si>
  <si>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</si>
  <si>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</si>
  <si>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</si>
  <si>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</si>
  <si>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</si>
  <si>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</si>
  <si>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</si>
  <si>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</si>
  <si>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</si>
  <si>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</si>
  <si>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</si>
  <si>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</si>
  <si>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</si>
  <si>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</si>
  <si>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</si>
  <si>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</si>
  <si>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</si>
  <si>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</si>
  <si>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</si>
  <si>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</si>
  <si>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</si>
  <si>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</si>
  <si>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</si>
  <si>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</si>
  <si>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</si>
  <si>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</si>
  <si>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</si>
  <si>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</si>
  <si>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</si>
  <si>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</si>
  <si>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</si>
  <si>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</si>
  <si>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</si>
  <si>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</si>
  <si>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</si>
  <si>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</si>
  <si>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</si>
  <si>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</si>
  <si>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</si>
  <si>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</si>
  <si>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</si>
  <si>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</si>
  <si>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</si>
  <si>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</si>
  <si>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</si>
  <si>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</si>
  <si>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</si>
  <si>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</si>
  <si>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</si>
  <si>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</si>
  <si>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</si>
  <si>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</si>
  <si>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</si>
  <si>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</si>
  <si>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</si>
  <si>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</si>
  <si>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</si>
  <si>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</si>
  <si>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</si>
  <si>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</si>
  <si>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</si>
  <si>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</si>
  <si>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</si>
  <si>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</si>
  <si>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</si>
  <si>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</si>
  <si>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</si>
  <si>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</si>
  <si>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</si>
  <si>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</si>
  <si>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</si>
  <si>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</si>
  <si>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</si>
  <si>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</si>
  <si>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</si>
  <si>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</si>
  <si>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</si>
  <si>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</si>
  <si>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</si>
  <si>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</si>
  <si>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</si>
  <si>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</si>
  <si>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</si>
  <si>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</si>
  <si>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</si>
  <si>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</si>
  <si>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</si>
  <si>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</si>
  <si>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</si>
  <si>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</si>
  <si>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</si>
  <si>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</si>
  <si>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</si>
  <si>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</si>
  <si>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</si>
  <si>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</si>
  <si>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</si>
  <si>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</si>
  <si>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</si>
  <si>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</si>
  <si>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</si>
  <si>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</si>
  <si>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</si>
  <si>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</si>
  <si>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</si>
  <si>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</si>
  <si>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</si>
  <si>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</si>
  <si>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</si>
  <si>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</si>
  <si>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</si>
  <si>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</si>
  <si>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</si>
  <si>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</si>
  <si>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</si>
  <si>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</si>
  <si>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</si>
  <si>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</si>
  <si>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</si>
  <si>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</si>
  <si>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</si>
  <si>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</si>
  <si>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</si>
  <si>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</si>
  <si>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</si>
  <si>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</si>
  <si>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</si>
  <si>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</si>
  <si>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</si>
  <si>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</si>
  <si>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</si>
  <si>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</si>
  <si>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</si>
  <si>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</si>
  <si>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</si>
  <si>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</si>
  <si>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</si>
  <si>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</si>
  <si>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</si>
  <si>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</si>
  <si>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</si>
  <si>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</si>
  <si>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</si>
  <si>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</si>
  <si>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</si>
  <si>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</si>
  <si>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</si>
  <si>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</si>
  <si>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</si>
  <si>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</si>
  <si>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</si>
  <si>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</si>
  <si>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</si>
  <si>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</si>
  <si>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</si>
  <si>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</si>
  <si>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</si>
  <si>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</si>
  <si>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</si>
  <si>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</si>
  <si>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</si>
  <si>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</si>
  <si>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</si>
  <si>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</si>
  <si>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</si>
  <si>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</si>
  <si>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</si>
  <si>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</si>
  <si>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</si>
  <si>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</si>
  <si>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</si>
  <si>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</si>
  <si>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</si>
  <si>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</si>
  <si>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</si>
  <si>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</si>
  <si>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</si>
  <si>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</si>
  <si>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</si>
  <si>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</si>
  <si>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</si>
  <si>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</si>
  <si>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</si>
  <si>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</si>
  <si>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</si>
  <si>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</si>
  <si>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</si>
  <si>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</si>
  <si>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</si>
  <si>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</si>
  <si>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</si>
  <si>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</si>
  <si>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</si>
  <si>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</si>
  <si>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</si>
  <si>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</si>
  <si>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</si>
  <si>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</si>
  <si>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</si>
  <si>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</si>
  <si>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</si>
  <si>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</si>
  <si>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</si>
  <si>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</si>
  <si>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</si>
  <si>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</si>
  <si>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</si>
  <si>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</si>
  <si>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</si>
  <si>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</si>
  <si>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</si>
  <si>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</si>
  <si>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</si>
  <si>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</si>
  <si>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</si>
  <si>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</si>
  <si>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</si>
  <si>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</si>
  <si>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</si>
  <si>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</si>
  <si>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</si>
  <si>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</si>
  <si>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</si>
  <si>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</si>
  <si>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</si>
  <si>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</si>
  <si>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</si>
  <si>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</si>
  <si>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</si>
  <si>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</si>
  <si>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</si>
  <si>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</si>
  <si>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</si>
  <si>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</si>
  <si>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</si>
  <si>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</si>
  <si>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</si>
  <si>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</si>
  <si>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</si>
  <si>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</si>
  <si>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</si>
  <si>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</si>
  <si>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</si>
  <si>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</si>
  <si>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</si>
  <si>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</si>
  <si>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</si>
  <si>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</si>
  <si>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</si>
  <si>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</si>
  <si>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</si>
  <si>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</si>
  <si>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</si>
  <si>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</si>
  <si>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</si>
  <si>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</si>
  <si>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</si>
  <si>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</si>
  <si>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</si>
  <si>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</si>
  <si>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</si>
  <si>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</si>
  <si>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</si>
  <si>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</si>
  <si>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</si>
  <si>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</si>
  <si>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</si>
  <si>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</si>
  <si>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</si>
  <si>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</si>
  <si>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</si>
  <si>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</si>
  <si>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</si>
  <si>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</si>
  <si>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</si>
  <si>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</si>
  <si>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</si>
  <si>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</si>
  <si>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</si>
  <si>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</si>
  <si>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</si>
  <si>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</si>
  <si>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</si>
  <si>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</si>
  <si>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</si>
  <si>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</si>
  <si>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</si>
  <si>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</si>
  <si>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</si>
  <si>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</si>
  <si>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</si>
  <si>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</si>
  <si>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</si>
  <si>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</si>
  <si>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</si>
  <si>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</si>
  <si>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</si>
  <si>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</si>
  <si>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</si>
  <si>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</si>
  <si>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</si>
  <si>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</si>
  <si>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</si>
  <si>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</si>
  <si>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</si>
  <si>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</si>
  <si>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</si>
  <si>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</si>
  <si>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</si>
  <si>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</si>
  <si>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</si>
  <si>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</si>
  <si>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</si>
  <si>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</si>
  <si>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</si>
  <si>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</si>
  <si>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</si>
  <si>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</si>
  <si>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</si>
  <si>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</si>
  <si>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</si>
  <si>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</si>
  <si>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</si>
  <si>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</si>
  <si>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</si>
  <si>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</si>
  <si>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</si>
  <si>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</si>
  <si>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</si>
  <si>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</si>
  <si>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</si>
  <si>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</si>
  <si>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</si>
  <si>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</si>
  <si>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</si>
  <si>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</si>
  <si>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</si>
  <si>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</si>
  <si>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</si>
  <si>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</si>
  <si>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</si>
  <si>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</si>
  <si>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</si>
  <si>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</si>
  <si>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</si>
  <si>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</si>
  <si>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</si>
  <si>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</si>
  <si>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</si>
  <si>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</si>
  <si>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</si>
  <si>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</si>
  <si>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</si>
  <si>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</si>
  <si>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</si>
  <si>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</si>
  <si>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</si>
  <si>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</si>
  <si>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</si>
  <si>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</si>
  <si>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</si>
  <si>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</si>
  <si>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</si>
  <si>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</si>
  <si>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</si>
  <si>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</si>
  <si>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</si>
  <si>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</si>
  <si>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</si>
  <si>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</si>
  <si>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</si>
  <si>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</si>
  <si>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</si>
  <si>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</si>
  <si>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</si>
  <si>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</si>
  <si>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</si>
  <si>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</si>
  <si>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</si>
  <si>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</si>
  <si>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</si>
  <si>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</si>
  <si>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</si>
  <si>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</si>
  <si>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</si>
  <si>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</si>
  <si>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</si>
  <si>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</si>
  <si>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</si>
  <si>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</si>
  <si>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</si>
  <si>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</si>
  <si>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</si>
  <si>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</si>
  <si>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</si>
  <si>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</si>
  <si>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</si>
  <si>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</si>
  <si>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</si>
  <si>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</si>
  <si>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</si>
  <si>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</si>
  <si>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</si>
  <si>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</si>
  <si>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</si>
  <si>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</si>
  <si>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</si>
  <si>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</si>
  <si>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</si>
  <si>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</si>
  <si>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</si>
  <si>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</si>
  <si>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</si>
  <si>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</si>
  <si>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</si>
  <si>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</si>
  <si>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</si>
  <si>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</si>
  <si>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</si>
  <si>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</si>
  <si>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</si>
  <si>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</si>
  <si>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</si>
  <si>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</si>
  <si>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</si>
  <si>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</si>
  <si>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</si>
  <si>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</si>
  <si>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</si>
  <si>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</si>
  <si>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</si>
  <si>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</si>
  <si>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</si>
  <si>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</si>
  <si>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</si>
  <si>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</si>
  <si>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</si>
  <si>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</si>
  <si>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</si>
  <si>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</si>
  <si>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</si>
  <si>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</si>
  <si>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</si>
  <si>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</si>
  <si>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</si>
  <si>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</si>
  <si>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</si>
  <si>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</si>
  <si>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</si>
  <si>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</si>
  <si>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</si>
  <si>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</si>
  <si>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</si>
  <si>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</si>
  <si>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</si>
  <si>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</si>
  <si>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</si>
  <si>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</si>
  <si>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</si>
  <si>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</si>
  <si>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</si>
  <si>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</si>
  <si>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</si>
  <si>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</si>
  <si>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</si>
  <si>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</si>
  <si>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</si>
  <si>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</si>
  <si>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</si>
  <si>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</si>
  <si>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</si>
  <si>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</si>
  <si>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</si>
  <si>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</si>
  <si>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</si>
  <si>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</si>
  <si>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</si>
  <si>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</si>
  <si>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</si>
  <si>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</si>
  <si>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</si>
  <si>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</si>
  <si>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</si>
  <si>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</si>
  <si>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</si>
  <si>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</si>
  <si>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</si>
  <si>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</si>
  <si>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</si>
  <si>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</si>
  <si>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</si>
  <si>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</si>
  <si>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</si>
  <si>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</si>
  <si>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</si>
  <si>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</si>
  <si>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</si>
  <si>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</si>
  <si>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</si>
  <si>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</si>
  <si>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</si>
  <si>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</si>
  <si>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</si>
  <si>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</si>
  <si>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</si>
  <si>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</si>
  <si>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</si>
  <si>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</si>
  <si>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</si>
  <si>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</si>
  <si>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</si>
  <si>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</si>
  <si>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</si>
  <si>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</si>
  <si>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</si>
  <si>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</si>
  <si>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</si>
  <si>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</si>
  <si>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</si>
  <si>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</si>
  <si>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</si>
  <si>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</si>
  <si>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</si>
  <si>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</si>
  <si>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</si>
  <si>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</si>
  <si>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</si>
  <si>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</si>
  <si>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</si>
  <si>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</si>
  <si>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</si>
  <si>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</si>
  <si>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</si>
  <si>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</si>
  <si>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</si>
  <si>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</si>
  <si>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</si>
  <si>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</si>
  <si>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</si>
  <si>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</si>
  <si>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</si>
  <si>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</si>
  <si>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</si>
  <si>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</si>
  <si>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</si>
  <si>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</si>
  <si>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</si>
  <si>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</si>
  <si>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</si>
  <si>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</si>
  <si>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</si>
  <si>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</si>
  <si>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</si>
  <si>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</si>
  <si>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</si>
  <si>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</si>
  <si>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</si>
  <si>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</si>
  <si>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</si>
  <si>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</si>
  <si>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</si>
  <si>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</si>
  <si>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</si>
  <si>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</si>
  <si>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</si>
  <si>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</si>
  <si>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</si>
  <si>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</si>
  <si>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</si>
  <si>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</si>
  <si>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</si>
  <si>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</si>
  <si>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</si>
  <si>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</si>
  <si>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</si>
  <si>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</si>
  <si>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</si>
  <si>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</si>
  <si>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</si>
  <si>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</si>
  <si>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</si>
  <si>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</si>
  <si>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</si>
  <si>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</si>
  <si>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</si>
  <si>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</si>
  <si>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</si>
  <si>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</si>
  <si>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</si>
  <si>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</si>
  <si>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</si>
  <si>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</si>
  <si>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</si>
  <si>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</si>
  <si>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</si>
  <si>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</si>
  <si>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</si>
  <si>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</si>
  <si>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</si>
  <si>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</si>
  <si>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</si>
  <si>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</si>
  <si>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</si>
  <si>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</si>
  <si>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</si>
  <si>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</si>
  <si>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</si>
  <si>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</si>
  <si>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</si>
  <si>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</si>
  <si>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</si>
  <si>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</si>
  <si>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</si>
  <si>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</si>
  <si>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</si>
  <si>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</si>
  <si>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</si>
  <si>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</si>
  <si>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</si>
  <si>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</si>
  <si>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</si>
  <si>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</si>
  <si>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</si>
  <si>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</si>
  <si>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</si>
  <si>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</si>
  <si>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</si>
  <si>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</si>
  <si>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</si>
  <si>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</si>
  <si>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</si>
  <si>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</si>
  <si>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</si>
  <si>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</si>
  <si>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</si>
  <si>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</si>
  <si>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</si>
  <si>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</si>
  <si>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</si>
  <si>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</si>
  <si>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</si>
  <si>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</si>
  <si>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</si>
  <si>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</si>
  <si>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</si>
  <si>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</si>
  <si>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</si>
  <si>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</si>
  <si>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</si>
  <si>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</si>
  <si>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</si>
  <si>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</si>
  <si>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</si>
  <si>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</si>
  <si>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</si>
  <si>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</si>
  <si>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</si>
  <si>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</si>
  <si>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</si>
  <si>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</si>
  <si>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</si>
  <si>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</si>
  <si>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</si>
  <si>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</si>
  <si>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</si>
  <si>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</si>
  <si>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</si>
  <si>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</si>
  <si>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</si>
  <si>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</si>
  <si>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</si>
  <si>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</si>
  <si>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</si>
  <si>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</si>
  <si>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</si>
  <si>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</si>
  <si>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</si>
  <si>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</si>
  <si>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</si>
  <si>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</si>
  <si>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</si>
  <si>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</si>
  <si>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</si>
  <si>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</si>
  <si>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</si>
  <si>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</si>
  <si>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</si>
  <si>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</si>
  <si>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</si>
  <si>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</si>
  <si>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</si>
  <si>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</si>
  <si>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</si>
  <si>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</si>
  <si>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</si>
  <si>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</si>
  <si>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</si>
  <si>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</si>
  <si>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</si>
  <si>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</si>
  <si>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</si>
  <si>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</si>
  <si>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</si>
  <si>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</si>
  <si>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</si>
  <si>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</si>
  <si>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</si>
  <si>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</si>
  <si>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</si>
  <si>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</si>
  <si>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</si>
  <si>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</si>
  <si>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</si>
  <si>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</si>
  <si>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</si>
  <si>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</si>
  <si>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</si>
  <si>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</si>
  <si>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</si>
  <si>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</si>
  <si>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</si>
  <si>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</si>
  <si>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</si>
  <si>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</si>
  <si>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</si>
  <si>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</si>
  <si>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</si>
  <si>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</si>
  <si>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</si>
  <si>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</si>
  <si>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</si>
  <si>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</si>
  <si>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</si>
  <si>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</si>
  <si>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</si>
  <si>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</si>
  <si>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</si>
  <si>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</si>
  <si>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</si>
  <si>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</si>
  <si>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</si>
  <si>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</si>
  <si>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</si>
  <si>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</si>
  <si>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</si>
  <si>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</si>
  <si>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</si>
  <si>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</si>
  <si>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</si>
  <si>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</si>
  <si>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</si>
  <si>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</si>
  <si>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</si>
  <si>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</si>
  <si>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</si>
  <si>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</si>
  <si>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</si>
  <si>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</si>
  <si>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</si>
  <si>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</si>
  <si>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</si>
  <si>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</si>
  <si>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</si>
  <si>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</si>
  <si>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</si>
  <si>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</si>
  <si>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</si>
  <si>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</si>
  <si>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</si>
  <si>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</si>
  <si>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</si>
  <si>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</si>
  <si>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</si>
  <si>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</si>
  <si>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</si>
  <si>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</si>
  <si>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</si>
  <si>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</si>
  <si>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</si>
  <si>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</si>
  <si>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</si>
  <si>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</si>
  <si>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</si>
  <si>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</si>
  <si>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</si>
  <si>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</si>
  <si>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</si>
  <si>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</si>
  <si>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</si>
  <si>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</si>
  <si>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</si>
  <si>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</si>
  <si>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</si>
  <si>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</si>
  <si>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</si>
  <si>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</si>
  <si>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</si>
  <si>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</si>
  <si>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</si>
  <si>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</si>
  <si>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</si>
  <si>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</si>
  <si>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</si>
  <si>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</si>
  <si>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</si>
  <si>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</si>
  <si>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</si>
  <si>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</si>
  <si>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</si>
  <si>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</si>
  <si>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</si>
  <si>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</si>
  <si>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</si>
  <si>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</si>
  <si>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</si>
  <si>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</si>
  <si>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</si>
  <si>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</si>
  <si>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</si>
  <si>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</si>
  <si>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</si>
  <si>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</si>
  <si>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</si>
  <si>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</si>
  <si>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</si>
  <si>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</si>
  <si>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</si>
  <si>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</si>
  <si>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</si>
  <si>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</si>
  <si>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</si>
  <si>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</si>
  <si>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</si>
  <si>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</si>
  <si>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</si>
  <si>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</si>
  <si>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</si>
  <si>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</si>
  <si>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</si>
  <si>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</si>
  <si>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</si>
  <si>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</si>
  <si>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</si>
  <si>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</si>
  <si>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</si>
  <si>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</si>
  <si>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</si>
  <si>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</si>
  <si>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</si>
  <si>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</si>
  <si>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</si>
  <si>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</si>
  <si>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</si>
  <si>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</si>
  <si>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</si>
  <si>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</si>
  <si>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</si>
  <si>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</si>
  <si>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</si>
  <si>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</si>
  <si>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</si>
  <si>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</si>
  <si>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</si>
  <si>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</si>
  <si>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</si>
  <si>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</si>
  <si>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</si>
  <si>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</si>
  <si>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</si>
  <si>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</si>
  <si>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</si>
  <si>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</si>
  <si>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</si>
  <si>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</si>
  <si>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</si>
  <si>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</si>
  <si>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</si>
  <si>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</si>
  <si>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</si>
  <si>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</si>
  <si>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</si>
  <si>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</si>
  <si>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</si>
  <si>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</si>
  <si>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</si>
  <si>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</si>
  <si>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</si>
  <si>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</si>
  <si>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</si>
  <si>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</si>
  <si>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</si>
  <si>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</si>
  <si>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</si>
  <si>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</si>
  <si>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</si>
  <si>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</si>
  <si>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</si>
  <si>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</si>
  <si>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</si>
  <si>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</si>
  <si>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</si>
  <si>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</si>
  <si>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</si>
  <si>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</si>
  <si>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</si>
  <si>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</si>
  <si>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</si>
  <si>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</si>
  <si>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</si>
  <si>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</si>
  <si>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</si>
  <si>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</si>
  <si>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</si>
  <si>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</si>
  <si>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</si>
  <si>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</si>
  <si>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</si>
  <si>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</si>
  <si>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</si>
  <si>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</si>
  <si>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</si>
  <si>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</si>
  <si>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</si>
  <si>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</si>
  <si>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</si>
  <si>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</si>
  <si>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</si>
  <si>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</si>
  <si>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</si>
  <si>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</si>
  <si>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</si>
  <si>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</si>
  <si>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</si>
  <si>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</si>
  <si>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</si>
  <si>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</si>
  <si>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</si>
  <si>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</si>
  <si>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</si>
  <si>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</si>
  <si>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</si>
  <si>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</si>
  <si>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</si>
  <si>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</si>
  <si>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</si>
  <si>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</si>
  <si>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</si>
  <si>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</si>
  <si>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</si>
  <si>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</si>
  <si>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</si>
  <si>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</si>
  <si>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</si>
  <si>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</si>
  <si>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</si>
  <si>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</si>
  <si>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</si>
  <si>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</si>
  <si>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</si>
  <si>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</si>
  <si>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</si>
  <si>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</si>
  <si>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</si>
  <si>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</si>
  <si>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</si>
  <si>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</si>
  <si>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</si>
  <si>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</si>
  <si>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</si>
  <si>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</si>
  <si>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</si>
  <si>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</si>
  <si>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</si>
  <si>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</si>
  <si>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</si>
  <si>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</si>
  <si>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</si>
  <si>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</si>
  <si>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</si>
  <si>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</si>
  <si>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</si>
  <si>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</si>
  <si>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</si>
  <si>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</si>
  <si>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</si>
  <si>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</si>
  <si>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</si>
  <si>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</si>
  <si>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</si>
  <si>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</si>
  <si>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</si>
  <si>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</si>
  <si>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</si>
  <si>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</si>
  <si>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</si>
  <si>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</si>
  <si>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</si>
  <si>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</si>
  <si>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</si>
  <si>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</si>
  <si>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</si>
  <si>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</si>
  <si>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</si>
  <si>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</si>
  <si>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</si>
  <si>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</si>
  <si>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</si>
  <si>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</si>
  <si>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</si>
  <si>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</si>
  <si>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</si>
  <si>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</si>
  <si>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</si>
  <si>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</si>
  <si>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</si>
  <si>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</si>
  <si>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</si>
  <si>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</si>
  <si>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</si>
  <si>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</si>
  <si>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</si>
  <si>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</si>
  <si>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</si>
  <si>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</si>
  <si>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</si>
  <si>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</si>
  <si>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</si>
  <si>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</si>
  <si>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</si>
  <si>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</si>
  <si>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</si>
  <si>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</si>
  <si>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</si>
  <si>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</si>
  <si>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</si>
  <si>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</si>
  <si>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</si>
  <si>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</si>
  <si>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</si>
  <si>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</si>
  <si>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</si>
  <si>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</si>
  <si>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</si>
  <si>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</si>
  <si>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</si>
  <si>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</si>
  <si>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</si>
  <si>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</si>
  <si>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</si>
  <si>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</si>
  <si>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</si>
  <si>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</si>
  <si>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</si>
  <si>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</si>
  <si>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</si>
  <si>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</si>
  <si>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</si>
  <si>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</si>
  <si>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</si>
  <si>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</si>
  <si>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</si>
  <si>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</si>
  <si>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</si>
  <si>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</si>
  <si>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</si>
  <si>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</si>
  <si>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</si>
  <si>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</si>
  <si>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</si>
  <si>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</si>
  <si>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</si>
  <si>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</si>
  <si>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</si>
  <si>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</si>
  <si>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</si>
  <si>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</si>
  <si>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</si>
  <si>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</si>
  <si>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</si>
  <si>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</si>
  <si>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</si>
  <si>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</si>
  <si>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</si>
  <si>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</si>
  <si>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</si>
  <si>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</si>
  <si>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</si>
  <si>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</si>
  <si>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</si>
  <si>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</si>
  <si>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</si>
  <si>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</si>
  <si>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</si>
  <si>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</si>
  <si>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</si>
  <si>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</si>
  <si>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</si>
  <si>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</si>
  <si>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</si>
  <si>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</si>
  <si>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</si>
  <si>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</si>
  <si>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</si>
  <si>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</si>
  <si>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</si>
  <si>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</si>
  <si>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</si>
  <si>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</si>
  <si>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</si>
  <si>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</si>
  <si>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</si>
  <si>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</si>
  <si>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</si>
  <si>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</si>
  <si>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</si>
  <si>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</si>
  <si>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</si>
  <si>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</si>
  <si>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</si>
  <si>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</si>
  <si>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</si>
  <si>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</si>
  <si>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</si>
  <si>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</si>
  <si>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</si>
  <si>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</si>
  <si>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</si>
  <si>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</si>
  <si>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</si>
  <si>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</si>
  <si>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</si>
  <si>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</si>
  <si>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</si>
  <si>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</si>
  <si>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</si>
  <si>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</si>
  <si>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</si>
  <si>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</si>
  <si>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</si>
  <si>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</si>
  <si>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</si>
  <si>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</si>
  <si>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</si>
  <si>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</si>
  <si>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</si>
  <si>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</si>
  <si>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</si>
  <si>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</si>
  <si>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</si>
  <si>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</si>
  <si>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</si>
  <si>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</si>
  <si>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</si>
  <si>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</si>
  <si>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</si>
  <si>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</si>
  <si>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</si>
  <si>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</si>
  <si>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</si>
  <si>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</si>
  <si>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</si>
  <si>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</si>
  <si>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</si>
  <si>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</si>
  <si>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</si>
  <si>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</si>
  <si>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</si>
  <si>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</si>
  <si>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</si>
  <si>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</si>
  <si>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</si>
  <si>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</si>
  <si>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</si>
  <si>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</si>
  <si>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</si>
  <si>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</si>
  <si>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</si>
  <si>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</si>
  <si>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</si>
  <si>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</si>
  <si>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</si>
  <si>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</si>
  <si>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</si>
  <si>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</si>
  <si>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</si>
  <si>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</si>
  <si>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</si>
  <si>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</si>
  <si>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</si>
  <si>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</si>
  <si>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</si>
  <si>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</si>
  <si>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</si>
  <si>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</si>
  <si>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</si>
  <si>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</si>
  <si>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</si>
  <si>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</si>
  <si>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</si>
  <si>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</si>
  <si>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</si>
  <si>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</si>
  <si>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</si>
  <si>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</si>
  <si>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</si>
  <si>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</si>
  <si>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</si>
  <si>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</si>
  <si>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</si>
  <si>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</si>
  <si>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</si>
  <si>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</si>
  <si>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</si>
  <si>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</si>
  <si>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</si>
  <si>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</si>
  <si>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</si>
  <si>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</si>
  <si>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</si>
  <si>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</si>
  <si>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</si>
  <si>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</si>
  <si>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</si>
  <si>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</si>
  <si>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</si>
  <si>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</si>
  <si>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</si>
  <si>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</si>
  <si>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</si>
  <si>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</si>
  <si>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</si>
  <si>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</si>
  <si>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</si>
  <si>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</si>
  <si>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</si>
  <si>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</si>
  <si>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</si>
  <si>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</si>
  <si>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</si>
  <si>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</si>
  <si>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</si>
  <si>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</si>
  <si>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</si>
  <si>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</si>
  <si>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</si>
  <si>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</si>
  <si>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</si>
  <si>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</si>
  <si>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</si>
  <si>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</si>
  <si>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</si>
  <si>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</si>
  <si>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</si>
  <si>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</si>
  <si>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</si>
  <si>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</si>
  <si>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</si>
  <si>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</si>
  <si>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</si>
  <si>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</si>
  <si>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</si>
  <si>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</si>
  <si>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</si>
  <si>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</si>
  <si>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</si>
  <si>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</si>
  <si>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</si>
  <si>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</si>
  <si>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</si>
  <si>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</si>
  <si>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</si>
  <si>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</si>
  <si>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</si>
  <si>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</si>
  <si>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</si>
  <si>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</si>
  <si>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</si>
  <si>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</si>
  <si>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</si>
  <si>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</si>
  <si>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</si>
  <si>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</si>
  <si>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</si>
  <si>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</si>
  <si>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</si>
  <si>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</si>
  <si>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</si>
  <si>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</si>
  <si>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</si>
  <si>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</si>
  <si>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</si>
  <si>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</si>
  <si>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</si>
  <si>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</si>
  <si>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</si>
  <si>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</si>
  <si>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</si>
  <si>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</si>
  <si>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</si>
  <si>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</si>
  <si>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</si>
  <si>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</si>
  <si>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</si>
  <si>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</si>
  <si>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</si>
  <si>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</si>
  <si>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</si>
  <si>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</si>
  <si>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</si>
  <si>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</si>
  <si>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</si>
  <si>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</si>
  <si>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</si>
  <si>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</si>
  <si>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</si>
  <si>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</si>
  <si>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</si>
  <si>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</si>
  <si>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</si>
  <si>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</si>
  <si>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</si>
  <si>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</si>
  <si>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</si>
  <si>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</si>
  <si>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</si>
  <si>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</si>
  <si>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</si>
  <si>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</si>
  <si>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</si>
  <si>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</si>
  <si>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</si>
  <si>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</si>
  <si>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</si>
  <si>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</si>
  <si>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</si>
  <si>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</si>
  <si>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</si>
  <si>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</si>
  <si>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</si>
  <si>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</si>
  <si>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</si>
  <si>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</si>
  <si>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</si>
  <si>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</si>
  <si>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</si>
  <si>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</si>
  <si>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</si>
  <si>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</si>
  <si>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</si>
  <si>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</si>
  <si>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</si>
  <si>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</si>
  <si>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</si>
  <si>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</si>
  <si>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</si>
  <si>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</si>
  <si>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</si>
  <si>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</si>
  <si>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</si>
  <si>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</si>
  <si>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</si>
  <si>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</si>
  <si>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</si>
  <si>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</si>
  <si>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</si>
  <si>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</si>
  <si>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</si>
  <si>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</si>
  <si>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</si>
  <si>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</si>
  <si>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</si>
  <si>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</si>
  <si>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</si>
  <si>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</si>
  <si>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</si>
  <si>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</si>
  <si>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</si>
  <si>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</si>
  <si>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</si>
  <si>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</si>
  <si>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</si>
  <si>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</si>
  <si>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</si>
  <si>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</si>
  <si>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</si>
  <si>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</si>
  <si>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</si>
  <si>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</si>
  <si>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</si>
  <si>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</si>
  <si>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</si>
  <si>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</si>
  <si>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</si>
  <si>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</si>
  <si>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</si>
  <si>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</si>
  <si>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</si>
  <si>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</si>
  <si>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</si>
  <si>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</si>
  <si>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</si>
  <si>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</si>
  <si>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</si>
  <si>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</si>
  <si>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</si>
  <si>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</si>
  <si>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</si>
  <si>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</si>
  <si>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</si>
  <si>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</si>
  <si>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</si>
  <si>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</si>
  <si>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</si>
  <si>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</si>
  <si>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</si>
  <si>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</si>
  <si>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</si>
  <si>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</si>
  <si>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</si>
  <si>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</si>
  <si>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</si>
  <si>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</si>
  <si>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</si>
  <si>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</si>
  <si>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</si>
  <si>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</si>
  <si>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</si>
  <si>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</si>
  <si>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</si>
  <si>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</si>
  <si>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</si>
  <si>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</si>
  <si>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</si>
  <si>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</si>
  <si>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</si>
  <si>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</si>
  <si>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</si>
  <si>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</si>
  <si>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</si>
  <si>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</si>
  <si>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</si>
  <si>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</si>
  <si>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</si>
  <si>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</si>
  <si>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</si>
  <si>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</si>
  <si>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</si>
  <si>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</si>
  <si>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</si>
  <si>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</si>
  <si>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</si>
  <si>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</si>
  <si>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</si>
  <si>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</si>
  <si>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</si>
  <si>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</si>
  <si>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</si>
  <si>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</si>
  <si>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</si>
  <si>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</si>
  <si>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</si>
  <si>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</si>
  <si>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</si>
  <si>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</si>
  <si>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</si>
  <si>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</si>
  <si>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</si>
  <si>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</si>
  <si>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</si>
  <si>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</si>
  <si>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</si>
  <si>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</si>
  <si>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</si>
  <si>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</si>
  <si>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</si>
  <si>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</si>
  <si>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</si>
  <si>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</si>
  <si>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</si>
  <si>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</si>
  <si>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</si>
  <si>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</si>
  <si>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</si>
  <si>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</si>
  <si>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</si>
  <si>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</si>
  <si>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</si>
  <si>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</si>
  <si>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</si>
  <si>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</si>
  <si>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</si>
  <si>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</si>
  <si>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</si>
  <si>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</si>
  <si>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</si>
  <si>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</si>
  <si>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</si>
  <si>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</si>
  <si>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</si>
  <si>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</si>
  <si>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</si>
  <si>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</si>
  <si>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</si>
  <si>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</si>
  <si>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</si>
  <si>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</si>
  <si>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</si>
  <si>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</si>
  <si>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</si>
  <si>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</si>
  <si>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</si>
  <si>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</si>
  <si>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</si>
  <si>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</si>
  <si>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</si>
  <si>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</si>
  <si>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</si>
  <si>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</si>
  <si>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</si>
  <si>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</si>
  <si>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</si>
  <si>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</si>
  <si>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</si>
  <si>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</si>
  <si>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</si>
  <si>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</si>
  <si>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</si>
  <si>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</si>
  <si>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</si>
  <si>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</si>
  <si>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</si>
  <si>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</si>
  <si>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</si>
  <si>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</si>
  <si>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</si>
  <si>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</si>
  <si>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</si>
  <si>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</si>
  <si>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</si>
  <si>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</si>
  <si>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</si>
  <si>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</si>
  <si>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</si>
  <si>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</si>
  <si>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</si>
  <si>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</si>
  <si>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</si>
  <si>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</si>
  <si>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</si>
  <si>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</si>
  <si>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</si>
  <si>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</si>
  <si>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</si>
  <si>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</si>
  <si>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</si>
  <si>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</si>
  <si>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</si>
  <si>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</si>
  <si>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</si>
  <si>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</si>
  <si>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</si>
  <si>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</si>
  <si>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</si>
  <si>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</si>
  <si>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</si>
  <si>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</si>
  <si>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</si>
  <si>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</si>
  <si>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</si>
  <si>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</si>
  <si>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</si>
  <si>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</si>
  <si>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</si>
  <si>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</si>
  <si>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</si>
  <si>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</si>
  <si>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</si>
  <si>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</si>
  <si>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</si>
  <si>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</si>
  <si>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</si>
  <si>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</si>
  <si>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</si>
  <si>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</si>
  <si>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</si>
  <si>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</si>
  <si>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</si>
  <si>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</si>
  <si>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</si>
  <si>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</si>
  <si>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</si>
  <si>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</si>
  <si>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</si>
  <si>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</si>
  <si>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</si>
  <si>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</si>
  <si>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</si>
  <si>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</si>
  <si>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</si>
  <si>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</si>
  <si>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</si>
  <si>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</si>
  <si>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</si>
  <si>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</si>
  <si>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</si>
  <si>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</si>
  <si>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</si>
  <si>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</si>
  <si>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</si>
  <si>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</si>
  <si>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</si>
  <si>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</si>
  <si>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</si>
  <si>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</si>
  <si>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</si>
  <si>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</si>
  <si>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</si>
  <si>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</si>
  <si>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</si>
  <si>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</si>
  <si>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</si>
  <si>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</si>
  <si>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</si>
  <si>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</si>
  <si>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</si>
  <si>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</si>
  <si>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</si>
  <si>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</si>
  <si>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</si>
  <si>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</si>
  <si>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</si>
  <si>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</si>
  <si>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</si>
  <si>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</si>
  <si>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</si>
  <si>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</si>
  <si>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</si>
  <si>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</si>
  <si>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</si>
  <si>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</si>
  <si>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</si>
  <si>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</si>
  <si>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</si>
  <si>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</si>
  <si>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</si>
  <si>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</si>
  <si>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</si>
  <si>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</si>
  <si>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</si>
  <si>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</si>
  <si>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</si>
  <si>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</si>
  <si>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</si>
  <si>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</si>
  <si>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</si>
  <si>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</si>
  <si>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</si>
  <si>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</si>
  <si>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</si>
  <si>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</si>
  <si>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</si>
  <si>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</si>
  <si>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</si>
  <si>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</si>
  <si>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</si>
  <si>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</si>
  <si>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</si>
  <si>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</si>
  <si>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</si>
  <si>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</si>
  <si>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</si>
  <si>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</si>
  <si>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</si>
  <si>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</si>
  <si>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</si>
  <si>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</si>
  <si>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</si>
  <si>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</si>
  <si>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</si>
  <si>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</si>
  <si>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</si>
  <si>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</si>
  <si>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</si>
  <si>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</si>
  <si>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</si>
  <si>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</si>
  <si>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</si>
  <si>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</si>
  <si>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</si>
  <si>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</si>
  <si>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</si>
  <si>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</si>
  <si>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</si>
  <si>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</si>
  <si>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</si>
  <si>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</si>
  <si>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</si>
  <si>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</si>
  <si>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</si>
  <si>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</si>
  <si>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</si>
  <si>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</si>
  <si>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</si>
  <si>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</si>
  <si>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</si>
  <si>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</si>
  <si>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</si>
  <si>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</si>
  <si>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</si>
  <si>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</si>
  <si>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</si>
  <si>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</si>
  <si>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</si>
  <si>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</si>
  <si>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</si>
  <si>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</si>
  <si>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</si>
  <si>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</si>
  <si>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</si>
  <si>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</si>
  <si>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</si>
  <si>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</si>
  <si>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</si>
  <si>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</si>
  <si>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</si>
  <si>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</si>
  <si>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</si>
  <si>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</si>
  <si>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</si>
  <si>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</si>
  <si>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</si>
  <si>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</si>
  <si>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</si>
  <si>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</si>
  <si>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</si>
  <si>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</si>
  <si>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</si>
  <si>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</si>
  <si>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</si>
  <si>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</si>
  <si>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</si>
  <si>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</si>
  <si>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</si>
  <si>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</si>
  <si>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</si>
  <si>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</si>
  <si>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</si>
  <si>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</si>
  <si>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</si>
  <si>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</si>
  <si>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</si>
  <si>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</si>
  <si>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</si>
  <si>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</si>
  <si>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</si>
  <si>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</si>
  <si>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</si>
  <si>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</si>
  <si>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</si>
  <si>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</si>
  <si>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</si>
  <si>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</si>
  <si>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</si>
  <si>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</si>
  <si>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</si>
  <si>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</si>
  <si>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</si>
  <si>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</si>
  <si>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</si>
  <si>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</si>
  <si>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</si>
  <si>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</si>
  <si>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</si>
  <si>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</si>
  <si>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</si>
  <si>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</si>
  <si>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</si>
  <si>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</si>
  <si>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</si>
  <si>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</si>
  <si>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</si>
  <si>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</si>
  <si>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</si>
  <si>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</si>
  <si>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</si>
  <si>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</si>
  <si>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</si>
  <si>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</si>
  <si>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</si>
  <si>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</si>
  <si>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</si>
  <si>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</si>
  <si>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</si>
  <si>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</si>
  <si>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</si>
  <si>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</si>
  <si>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</si>
  <si>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</si>
  <si>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</si>
  <si>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</si>
  <si>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</si>
  <si>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</si>
  <si>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</si>
  <si>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</si>
  <si>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</si>
  <si>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</si>
  <si>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</si>
  <si>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</si>
  <si>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</si>
  <si>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</si>
  <si>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</si>
  <si>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</si>
  <si>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</si>
  <si>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</si>
  <si>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</si>
  <si>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</si>
  <si>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</si>
  <si>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</si>
  <si>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</si>
  <si>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</si>
  <si>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</si>
  <si>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</si>
  <si>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</si>
  <si>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</si>
  <si>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</si>
  <si>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</si>
  <si>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</si>
  <si>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</si>
  <si>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</si>
  <si>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</si>
  <si>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</si>
  <si>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</si>
  <si>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</si>
  <si>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</si>
  <si>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</si>
  <si>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</si>
  <si>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</si>
  <si>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</si>
  <si>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</si>
  <si>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</si>
  <si>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</si>
  <si>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</si>
  <si>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</si>
  <si>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</si>
  <si>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</si>
  <si>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</si>
  <si>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</si>
  <si>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</si>
  <si>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</si>
  <si>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</si>
  <si>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</si>
  <si>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</si>
  <si>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</si>
  <si>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</si>
  <si>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</si>
  <si>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</si>
  <si>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</si>
  <si>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</si>
  <si>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</si>
  <si>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</si>
  <si>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</si>
  <si>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</si>
  <si>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</si>
  <si>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</si>
  <si>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</si>
  <si>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</si>
  <si>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</si>
  <si>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</si>
  <si>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</si>
  <si>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</si>
  <si>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</si>
  <si>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</si>
  <si>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</si>
  <si>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</si>
  <si>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</si>
  <si>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</si>
  <si>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</si>
  <si>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</si>
  <si>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</si>
  <si>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</si>
  <si>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</si>
  <si>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</si>
  <si>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</si>
  <si>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</si>
  <si>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</si>
  <si>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</si>
  <si>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</si>
  <si>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</si>
  <si>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</si>
  <si>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</si>
  <si>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</si>
  <si>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</si>
  <si>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</si>
  <si>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</si>
  <si>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</si>
  <si>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</si>
  <si>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</si>
  <si>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</si>
  <si>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</si>
  <si>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</si>
  <si>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</si>
  <si>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</si>
  <si>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</si>
  <si>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</si>
  <si>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</si>
  <si>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</si>
  <si>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</si>
  <si>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</si>
  <si>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</si>
  <si>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</si>
  <si>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</si>
  <si>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</si>
  <si>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</si>
  <si>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</si>
  <si>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</si>
  <si>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</si>
  <si>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</si>
  <si>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</si>
  <si>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</si>
  <si>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</si>
  <si>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</si>
  <si>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</si>
  <si>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</si>
  <si>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</si>
  <si>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</si>
  <si>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</si>
  <si>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</si>
  <si>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</si>
  <si>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</si>
  <si>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</si>
  <si>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</si>
  <si>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</si>
  <si>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</si>
  <si>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</si>
  <si>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</si>
  <si>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</si>
  <si>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</si>
  <si>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</si>
  <si>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</si>
  <si>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</si>
  <si>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</si>
  <si>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</si>
  <si>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</si>
  <si>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</si>
  <si>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</si>
  <si>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</si>
  <si>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</si>
  <si>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</si>
  <si>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</si>
  <si>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</si>
  <si>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</si>
  <si>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</si>
  <si>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</si>
  <si>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</si>
  <si>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</si>
  <si>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</si>
  <si>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</si>
  <si>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</si>
  <si>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</si>
  <si>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</si>
  <si>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</si>
  <si>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</si>
  <si>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</si>
  <si>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</si>
  <si>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</si>
  <si>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</si>
  <si>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</si>
  <si>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</si>
  <si>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</si>
  <si>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</si>
  <si>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</si>
  <si>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</si>
  <si>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</si>
  <si>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</si>
  <si>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</si>
  <si>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</si>
  <si>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</si>
  <si>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</si>
  <si>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</si>
  <si>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</si>
  <si>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</si>
  <si>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</si>
  <si>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</si>
  <si>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</si>
  <si>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</si>
  <si>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</si>
  <si>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</si>
  <si>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</si>
  <si>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</si>
  <si>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</si>
  <si>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</si>
  <si>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</si>
  <si>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</si>
  <si>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</si>
  <si>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</si>
  <si>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</si>
  <si>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</si>
  <si>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</si>
  <si>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</si>
  <si>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</si>
  <si>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</si>
  <si>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</si>
  <si>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</si>
  <si>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</si>
  <si>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</si>
  <si>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</si>
  <si>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</si>
  <si>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</si>
  <si>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</si>
  <si>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</si>
  <si>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</si>
  <si>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</si>
  <si>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</si>
  <si>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</si>
  <si>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</si>
  <si>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</si>
  <si>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</si>
  <si>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</si>
  <si>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</si>
  <si>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</si>
  <si>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</si>
  <si>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</si>
  <si>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</si>
  <si>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</si>
  <si>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</si>
  <si>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</si>
  <si>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</si>
  <si>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</si>
  <si>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</si>
  <si>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</si>
  <si>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</si>
  <si>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</si>
  <si>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</si>
  <si>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</si>
  <si>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</si>
  <si>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</si>
  <si>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</si>
  <si>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</si>
  <si>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</si>
  <si>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</si>
  <si>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</si>
  <si>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</si>
  <si>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</si>
  <si>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</si>
  <si>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</si>
  <si>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</si>
  <si>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</si>
  <si>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</si>
  <si>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</si>
  <si>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</si>
  <si>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</si>
  <si>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</si>
  <si>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</si>
  <si>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</si>
  <si>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</si>
  <si>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</si>
  <si>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</si>
  <si>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</si>
  <si>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</si>
  <si>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</si>
  <si>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</si>
  <si>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</si>
  <si>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</si>
  <si>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</si>
  <si>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</si>
  <si>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</si>
  <si>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</si>
  <si>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</si>
  <si>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</si>
  <si>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</si>
  <si>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</si>
  <si>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</si>
  <si>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</si>
  <si>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</si>
  <si>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</si>
  <si>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</si>
  <si>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</si>
  <si>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</si>
  <si>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</si>
  <si>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</si>
  <si>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</si>
  <si>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</si>
  <si>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</si>
  <si>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</si>
  <si>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</si>
  <si>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</si>
  <si>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</si>
  <si>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</si>
  <si>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</si>
  <si>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</si>
  <si>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</si>
  <si>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</si>
  <si>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</si>
  <si>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</si>
  <si>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</si>
  <si>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</si>
  <si>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</si>
  <si>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</si>
  <si>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</si>
  <si>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</si>
  <si>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</si>
  <si>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</si>
  <si>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</si>
  <si>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</si>
  <si>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</si>
  <si>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</si>
  <si>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</si>
  <si>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</si>
  <si>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</si>
  <si>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</si>
  <si>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</si>
  <si>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</si>
  <si>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</si>
  <si>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</si>
  <si>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</si>
  <si>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</si>
  <si>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</si>
  <si>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</si>
  <si>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</si>
  <si>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</si>
  <si>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</si>
  <si>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</si>
  <si>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</si>
  <si>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</si>
  <si>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</si>
  <si>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</si>
  <si>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</si>
  <si>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</si>
  <si>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</si>
  <si>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</si>
  <si>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</si>
  <si>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</si>
  <si>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</si>
  <si>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</si>
  <si>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</si>
  <si>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</si>
  <si>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</si>
  <si>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</si>
  <si>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</si>
  <si>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</si>
  <si>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</si>
  <si>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</si>
  <si>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</si>
  <si>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</si>
  <si>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</si>
  <si>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</si>
  <si>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</si>
  <si>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</si>
  <si>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</si>
  <si>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</si>
  <si>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</si>
  <si>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</si>
  <si>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</si>
  <si>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</si>
  <si>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</si>
  <si>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</si>
  <si>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</si>
  <si>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</si>
  <si>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</si>
  <si>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</si>
  <si>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</si>
  <si>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</si>
  <si>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</si>
  <si>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</si>
  <si>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</si>
  <si>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</si>
  <si>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</si>
  <si>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</si>
  <si>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</si>
  <si>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</si>
  <si>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</si>
  <si>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</si>
  <si>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</si>
  <si>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</si>
  <si>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</si>
  <si>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</si>
  <si>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</si>
  <si>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</si>
  <si>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</si>
  <si>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</si>
  <si>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</si>
  <si>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</si>
  <si>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</si>
  <si>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</si>
  <si>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</si>
  <si>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</si>
  <si>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</si>
  <si>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</si>
  <si>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</si>
  <si>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</si>
  <si>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</si>
  <si>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</si>
  <si>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</si>
  <si>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</si>
  <si>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</si>
  <si>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</si>
  <si>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</si>
  <si>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</si>
  <si>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</si>
  <si>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</si>
  <si>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</si>
  <si>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</si>
  <si>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</si>
  <si>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</si>
  <si>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</si>
  <si>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</si>
  <si>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</si>
  <si>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</si>
  <si>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</si>
  <si>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</si>
  <si>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</si>
  <si>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</si>
  <si>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</si>
  <si>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</si>
  <si>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</si>
  <si>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</si>
  <si>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</si>
  <si>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</si>
  <si>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</si>
  <si>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</si>
  <si>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</si>
  <si>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</si>
  <si>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</si>
  <si>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</si>
  <si>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</si>
  <si>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</si>
  <si>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</si>
  <si>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</si>
  <si>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</si>
  <si>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</si>
  <si>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</si>
  <si>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</si>
  <si>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</si>
  <si>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</si>
  <si>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</si>
  <si>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</si>
  <si>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</si>
  <si>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</si>
  <si>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</si>
  <si>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</si>
  <si>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</si>
  <si>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</si>
  <si>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</si>
  <si>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</si>
  <si>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</si>
  <si>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</si>
  <si>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</si>
  <si>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</si>
  <si>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</si>
  <si>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</si>
  <si>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</si>
  <si>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</si>
  <si>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</si>
  <si>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</si>
  <si>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</si>
  <si>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</si>
  <si>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</si>
  <si>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</si>
  <si>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</si>
  <si>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</si>
  <si>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</si>
  <si>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</si>
  <si>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</si>
  <si>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</si>
  <si>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</si>
  <si>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</si>
  <si>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</si>
  <si>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</si>
  <si>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</si>
  <si>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</si>
  <si>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</si>
  <si>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</si>
  <si>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</si>
  <si>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</si>
  <si>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</si>
  <si>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</si>
  <si>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</si>
  <si>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</si>
  <si>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</si>
  <si>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</si>
  <si>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</si>
  <si>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</si>
  <si>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</si>
  <si>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</si>
  <si>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</si>
  <si>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</si>
  <si>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</si>
  <si>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</si>
  <si>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</si>
  <si>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</si>
  <si>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</si>
  <si>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</si>
  <si>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</si>
  <si>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</si>
  <si>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</si>
  <si>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</si>
  <si>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</si>
  <si>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</si>
  <si>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</si>
  <si>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</si>
  <si>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</si>
  <si>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</si>
  <si>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</si>
  <si>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</si>
  <si>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</si>
  <si>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</si>
  <si>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</si>
  <si>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</si>
  <si>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</si>
  <si>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</si>
  <si>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</si>
  <si>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</si>
  <si>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</si>
  <si>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</si>
  <si>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</si>
  <si>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</si>
  <si>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</si>
  <si>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</si>
  <si>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</si>
  <si>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</si>
  <si>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</si>
  <si>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</si>
  <si>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</si>
  <si>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</si>
  <si>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</si>
  <si>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</si>
  <si>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</si>
  <si>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</si>
  <si>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</si>
  <si>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</si>
  <si>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</si>
  <si>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</si>
  <si>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</si>
  <si>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</si>
  <si>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</si>
  <si>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</si>
  <si>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</si>
  <si>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</si>
  <si>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</si>
  <si>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</si>
  <si>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</si>
  <si>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</si>
  <si>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</si>
  <si>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</si>
  <si>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</si>
  <si>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</si>
  <si>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</si>
  <si>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</si>
  <si>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</si>
  <si>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</si>
  <si>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</si>
  <si>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</si>
  <si>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</si>
  <si>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</si>
  <si>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</si>
  <si>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</si>
  <si>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</si>
  <si>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</si>
  <si>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</si>
  <si>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</si>
  <si>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</si>
  <si>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</si>
  <si>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</si>
  <si>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</si>
  <si>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</si>
  <si>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</si>
  <si>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</si>
  <si>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</si>
  <si>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</si>
  <si>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</si>
  <si>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</si>
  <si>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</si>
  <si>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</si>
  <si>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</si>
  <si>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</si>
  <si>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</si>
  <si>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</si>
  <si>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</si>
  <si>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</si>
  <si>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</si>
  <si>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</si>
  <si>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</si>
  <si>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</si>
  <si>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</si>
  <si>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</si>
  <si>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</si>
  <si>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</si>
  <si>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</si>
  <si>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</si>
  <si>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</si>
  <si>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</si>
  <si>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</si>
  <si>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</si>
  <si>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</si>
  <si>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</si>
  <si>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</si>
  <si>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</si>
  <si>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</si>
  <si>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</si>
  <si>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</si>
  <si>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</si>
  <si>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</si>
  <si>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</si>
  <si>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</si>
  <si>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</si>
  <si>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</si>
  <si>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</si>
  <si>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</si>
  <si>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</si>
  <si>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</si>
  <si>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</si>
  <si>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</si>
  <si>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</si>
  <si>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</si>
  <si>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</si>
  <si>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</si>
  <si>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</si>
  <si>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</si>
  <si>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</si>
  <si>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</si>
  <si>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</si>
  <si>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</si>
  <si>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</si>
  <si>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</si>
  <si>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</si>
  <si>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</si>
  <si>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</si>
  <si>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</si>
  <si>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</si>
  <si>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</si>
  <si>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</si>
  <si>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</si>
  <si>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</si>
  <si>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</si>
  <si>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</si>
  <si>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</si>
  <si>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</si>
  <si>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</si>
  <si>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</si>
  <si>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</si>
  <si>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</si>
  <si>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</si>
  <si>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</si>
  <si>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</si>
  <si>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</si>
  <si>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</si>
  <si>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</si>
  <si>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</si>
  <si>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</si>
  <si>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</si>
  <si>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</si>
  <si>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</si>
  <si>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</si>
  <si>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</si>
  <si>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</si>
  <si>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</si>
  <si>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</si>
  <si>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</si>
  <si>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</si>
  <si>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</si>
  <si>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</si>
  <si>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</si>
  <si>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</si>
  <si>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</si>
  <si>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</si>
  <si>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</si>
  <si>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</si>
  <si>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</si>
  <si>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</si>
  <si>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</si>
  <si>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</si>
  <si>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</si>
  <si>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</si>
  <si>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</si>
  <si>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</si>
  <si>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</si>
  <si>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</si>
  <si>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</si>
  <si>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</si>
  <si>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</si>
  <si>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</si>
  <si>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</si>
  <si>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</si>
  <si>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</si>
  <si>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</si>
  <si>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</si>
  <si>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</si>
  <si>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</si>
  <si>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</si>
  <si>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</si>
  <si>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</si>
  <si>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</si>
  <si>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</si>
  <si>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</si>
  <si>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</si>
  <si>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</si>
  <si>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</si>
  <si>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</si>
  <si>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</si>
  <si>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</si>
  <si>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</si>
  <si>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</si>
  <si>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</si>
  <si>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</si>
  <si>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</si>
  <si>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</si>
  <si>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</si>
  <si>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</si>
  <si>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</si>
  <si>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</si>
  <si>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</si>
  <si>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</si>
  <si>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</si>
  <si>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</si>
  <si>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</si>
  <si>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</si>
  <si>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</si>
  <si>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</si>
  <si>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</si>
  <si>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</si>
  <si>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</si>
  <si>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</si>
  <si>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</si>
  <si>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</si>
  <si>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</si>
  <si>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</si>
  <si>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</si>
  <si>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</si>
  <si>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</si>
  <si>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</si>
  <si>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</si>
  <si>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</si>
  <si>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</si>
  <si>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</si>
  <si>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</si>
  <si>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</si>
  <si>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</si>
  <si>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</si>
  <si>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</si>
  <si>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</si>
  <si>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</si>
  <si>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</si>
  <si>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</si>
  <si>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</si>
  <si>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</si>
  <si>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</si>
  <si>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</si>
  <si>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</si>
  <si>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</si>
  <si>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</si>
  <si>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</si>
  <si>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</si>
  <si>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</si>
  <si>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</si>
  <si>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</si>
  <si>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</si>
  <si>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</si>
  <si>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</si>
  <si>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</si>
  <si>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</si>
  <si>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</si>
  <si>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</si>
  <si>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</si>
  <si>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</si>
  <si>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</si>
  <si>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</si>
  <si>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</si>
  <si>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</si>
  <si>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</si>
  <si>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</si>
  <si>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</si>
  <si>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</si>
  <si>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</si>
  <si>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</si>
  <si>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</si>
  <si>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</si>
  <si>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</si>
  <si>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</si>
  <si>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</si>
  <si>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</si>
  <si>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</si>
  <si>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</si>
  <si>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</si>
  <si>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</si>
  <si>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</si>
  <si>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</si>
  <si>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</si>
  <si>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</si>
  <si>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</si>
  <si>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</si>
  <si>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</si>
  <si>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</si>
  <si>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</si>
  <si>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</si>
  <si>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</si>
  <si>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</si>
  <si>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</si>
  <si>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</si>
  <si>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</si>
  <si>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</si>
  <si>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</si>
  <si>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</si>
  <si>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</si>
  <si>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</si>
  <si>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</si>
  <si>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</si>
  <si>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</si>
  <si>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</si>
  <si>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</si>
  <si>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</si>
  <si>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</si>
  <si>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</si>
  <si>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</si>
  <si>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</si>
  <si>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</si>
  <si>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</si>
  <si>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</si>
  <si>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</si>
  <si>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</si>
  <si>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</si>
  <si>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</si>
  <si>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</si>
  <si>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</si>
  <si>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</si>
  <si>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</si>
  <si>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</si>
  <si>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</si>
  <si>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</si>
  <si>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</si>
  <si>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</si>
  <si>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</si>
  <si>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</si>
  <si>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</si>
  <si>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</si>
  <si>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</si>
  <si>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</si>
  <si>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</si>
  <si>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</si>
  <si>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</si>
  <si>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</si>
  <si>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</si>
  <si>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</si>
  <si>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</si>
  <si>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</si>
  <si>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</si>
  <si>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</si>
  <si>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</si>
  <si>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</si>
  <si>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</si>
  <si>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</si>
  <si>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</si>
  <si>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</si>
  <si>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</si>
  <si>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</si>
  <si>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</si>
  <si>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</si>
  <si>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</si>
  <si>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</si>
  <si>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</si>
  <si>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</si>
  <si>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</si>
  <si>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</si>
  <si>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</si>
  <si>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</si>
  <si>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</si>
  <si>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</si>
  <si>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</si>
  <si>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</si>
  <si>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</si>
  <si>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</si>
  <si>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</si>
  <si>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</si>
  <si>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</si>
  <si>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</si>
  <si>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</si>
  <si>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</si>
  <si>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</si>
  <si>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</si>
  <si>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</si>
  <si>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</si>
  <si>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</si>
  <si>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</si>
  <si>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</si>
  <si>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</si>
  <si>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</si>
  <si>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</si>
  <si>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</si>
  <si>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</si>
  <si>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</si>
  <si>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</si>
  <si>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</si>
  <si>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</si>
  <si>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</si>
  <si>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</si>
  <si>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</si>
  <si>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</si>
  <si>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</si>
  <si>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</si>
  <si>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</si>
  <si>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</si>
  <si>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</si>
  <si>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</si>
  <si>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</si>
  <si>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</si>
  <si>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</si>
  <si>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</si>
  <si>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</si>
  <si>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</si>
  <si>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</si>
  <si>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</si>
  <si>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</si>
  <si>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</si>
  <si>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</si>
  <si>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</si>
  <si>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</si>
  <si>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</si>
  <si>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</si>
  <si>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</si>
  <si>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</si>
  <si>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</si>
  <si>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</si>
  <si>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</si>
  <si>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</si>
  <si>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</si>
  <si>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</si>
  <si>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</si>
  <si>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</si>
  <si>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</si>
  <si>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</si>
  <si>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</si>
  <si>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</si>
  <si>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</si>
  <si>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</si>
  <si>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</si>
  <si>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</si>
  <si>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</si>
  <si>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</si>
  <si>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</si>
  <si>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</si>
  <si>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</si>
  <si>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</si>
  <si>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</si>
  <si>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</si>
  <si>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</si>
  <si>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</si>
  <si>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</si>
  <si>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</si>
  <si>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</si>
  <si>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</si>
  <si>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</si>
  <si>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</si>
  <si>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</si>
  <si>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</si>
  <si>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</si>
  <si>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</si>
  <si>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</si>
  <si>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</si>
  <si>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</si>
  <si>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</si>
  <si>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</si>
  <si>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</si>
  <si>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</si>
  <si>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</si>
  <si>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</si>
  <si>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</si>
  <si>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</si>
  <si>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</si>
  <si>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</si>
  <si>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</si>
  <si>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</si>
  <si>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</si>
  <si>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</si>
  <si>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</si>
  <si>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</si>
  <si>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</si>
  <si>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</si>
  <si>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</si>
  <si>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</si>
  <si>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</si>
  <si>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</si>
  <si>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</si>
  <si>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</si>
  <si>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</si>
  <si>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</si>
  <si>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</si>
  <si>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</si>
  <si>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</si>
  <si>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</si>
  <si>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</si>
  <si>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</si>
  <si>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</si>
  <si>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</si>
  <si>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</si>
  <si>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</si>
  <si>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</si>
  <si>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</si>
  <si>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</si>
  <si>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</si>
  <si>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</si>
  <si>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</si>
  <si>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</si>
  <si>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</si>
  <si>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</si>
  <si>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</si>
  <si>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</si>
  <si>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</si>
  <si>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</si>
  <si>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</si>
  <si>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</si>
  <si>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</si>
  <si>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</si>
  <si>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</si>
  <si>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</si>
  <si>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</si>
  <si>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</si>
  <si>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</si>
  <si>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</si>
  <si>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</si>
  <si>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</si>
  <si>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</si>
  <si>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</si>
  <si>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</si>
  <si>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</si>
  <si>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</si>
  <si>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</si>
  <si>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</si>
  <si>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</si>
  <si>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</si>
  <si>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</si>
  <si>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</si>
  <si>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</si>
  <si>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</si>
  <si>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</si>
  <si>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</si>
  <si>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</si>
  <si>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</si>
  <si>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</si>
  <si>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</si>
  <si>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</si>
  <si>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</si>
  <si>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</si>
  <si>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</si>
  <si>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</si>
  <si>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</si>
  <si>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</si>
  <si>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</si>
  <si>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</si>
  <si>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</si>
  <si>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</si>
  <si>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</si>
  <si>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</si>
  <si>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</si>
  <si>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</si>
  <si>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</si>
  <si>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</si>
  <si>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</si>
  <si>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</si>
  <si>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</si>
  <si>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</si>
  <si>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</si>
  <si>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</si>
  <si>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</si>
  <si>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</si>
  <si>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</si>
  <si>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</si>
  <si>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</si>
  <si>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</si>
  <si>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</si>
  <si>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</si>
  <si>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</si>
  <si>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</si>
  <si>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</si>
  <si>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</si>
  <si>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</si>
  <si>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</si>
  <si>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</si>
  <si>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</si>
  <si>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</si>
  <si>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</si>
  <si>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</si>
  <si>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</si>
  <si>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</si>
  <si>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</si>
  <si>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</si>
  <si>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</si>
  <si>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</si>
  <si>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</si>
  <si>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</si>
  <si>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</si>
  <si>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</si>
  <si>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</si>
  <si>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</si>
  <si>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</si>
  <si>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</si>
  <si>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</si>
  <si>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</si>
  <si>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</si>
  <si>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</si>
  <si>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</si>
  <si>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</si>
  <si>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</si>
  <si>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</si>
  <si>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</si>
  <si>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</si>
  <si>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</si>
  <si>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</si>
  <si>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</si>
  <si>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</si>
  <si>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</si>
  <si>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</si>
  <si>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</si>
  <si>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</si>
  <si>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</si>
  <si>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</si>
  <si>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</si>
  <si>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</si>
  <si>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</si>
  <si>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</si>
  <si>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</si>
  <si>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</si>
  <si>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</si>
  <si>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</si>
  <si>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</si>
  <si>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</si>
  <si>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</si>
  <si>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</si>
  <si>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</si>
  <si>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</si>
  <si>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</si>
  <si>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</si>
  <si>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</si>
  <si>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</si>
  <si>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</si>
  <si>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</si>
  <si>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</si>
  <si>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</si>
  <si>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</si>
  <si>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</si>
  <si>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</si>
  <si>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</si>
  <si>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</si>
  <si>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</si>
  <si>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</si>
  <si>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</si>
  <si>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</si>
  <si>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</si>
  <si>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</si>
  <si>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</si>
  <si>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</si>
  <si>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</si>
  <si>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</si>
  <si>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</si>
  <si>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</si>
  <si>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</si>
  <si>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</si>
  <si>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</si>
  <si>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</si>
  <si>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</si>
  <si>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</si>
  <si>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</si>
  <si>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</si>
  <si>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</si>
  <si>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</si>
  <si>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</si>
  <si>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</si>
  <si>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</si>
  <si>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</si>
  <si>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</si>
  <si>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</si>
  <si>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</si>
  <si>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</si>
  <si>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</si>
  <si>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</si>
  <si>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</si>
  <si>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</si>
  <si>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</si>
  <si>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</si>
  <si>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</si>
  <si>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</si>
  <si>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</si>
  <si>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</si>
  <si>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</si>
  <si>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</si>
  <si>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</si>
  <si>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</si>
  <si>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</si>
  <si>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</si>
  <si>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</si>
  <si>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</si>
  <si>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</si>
  <si>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</si>
  <si>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</si>
  <si>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</si>
  <si>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</si>
  <si>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</si>
  <si>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</si>
  <si>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</si>
  <si>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</si>
  <si>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</si>
  <si>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</si>
  <si>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</si>
  <si>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</si>
  <si>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</si>
  <si>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</si>
  <si>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</si>
  <si>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</si>
  <si>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</si>
  <si>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</si>
  <si>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</si>
  <si>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</si>
  <si>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</si>
  <si>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</si>
  <si>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</si>
  <si>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</si>
  <si>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</si>
  <si>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</si>
  <si>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</si>
  <si>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</si>
  <si>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</si>
  <si>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</si>
  <si>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</si>
  <si>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</si>
  <si>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</si>
  <si>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</si>
  <si>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</si>
  <si>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</si>
  <si>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</si>
  <si>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</si>
  <si>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</si>
  <si>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</si>
  <si>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</si>
  <si>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</si>
  <si>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</si>
  <si>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</si>
  <si>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</si>
  <si>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</si>
  <si>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</si>
  <si>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</si>
  <si>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</si>
  <si>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</si>
  <si>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</si>
  <si>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</si>
  <si>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</si>
  <si>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</si>
  <si>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</si>
  <si>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</si>
  <si>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</si>
  <si>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</si>
  <si>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</si>
  <si>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</si>
  <si>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</si>
  <si>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</si>
  <si>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</si>
  <si>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</si>
  <si>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</si>
  <si>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</si>
  <si>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</si>
  <si>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</si>
  <si>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</si>
  <si>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</si>
  <si>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</si>
  <si>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</si>
  <si>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</si>
  <si>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</si>
  <si>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</si>
  <si>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</si>
  <si>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</si>
  <si>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</si>
  <si>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</si>
  <si>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</si>
  <si>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</si>
  <si>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</si>
  <si>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</si>
  <si>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</si>
  <si>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</si>
  <si>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</si>
  <si>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</si>
  <si>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</si>
  <si>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</si>
  <si>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</si>
  <si>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</si>
  <si>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</si>
  <si>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</si>
  <si>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</si>
  <si>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</si>
  <si>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</si>
  <si>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</si>
  <si>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</si>
  <si>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</si>
  <si>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</si>
  <si>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</si>
  <si>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</si>
  <si>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</si>
  <si>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</si>
  <si>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</si>
  <si>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</si>
  <si>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</si>
  <si>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</si>
  <si>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</si>
  <si>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</si>
  <si>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</si>
  <si>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</si>
  <si>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</si>
  <si>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</si>
  <si>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</si>
  <si>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</si>
  <si>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</si>
  <si>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</si>
  <si>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</si>
  <si>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</si>
  <si>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</si>
  <si>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</si>
  <si>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</si>
  <si>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</si>
  <si>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</si>
  <si>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</si>
  <si>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</si>
  <si>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</si>
  <si>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</si>
  <si>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</si>
  <si>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</si>
  <si>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</si>
  <si>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</si>
  <si>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</si>
  <si>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</si>
  <si>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</si>
  <si>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</si>
  <si>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</si>
  <si>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</si>
  <si>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</si>
  <si>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</si>
  <si>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</si>
  <si>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</si>
  <si>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</si>
  <si>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</si>
  <si>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</si>
  <si>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</si>
  <si>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</si>
  <si>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</si>
  <si>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</si>
  <si>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</si>
  <si>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</si>
  <si>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</si>
  <si>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</si>
  <si>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</si>
  <si>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</si>
  <si>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</si>
  <si>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</si>
  <si>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</si>
  <si>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</si>
  <si>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</si>
  <si>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</si>
  <si>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</si>
  <si>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</si>
  <si>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</si>
  <si>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</si>
  <si>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</si>
  <si>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</si>
  <si>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</si>
  <si>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</si>
  <si>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</si>
  <si>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</si>
  <si>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</si>
  <si>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</si>
  <si>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</si>
  <si>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</si>
  <si>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</si>
  <si>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</si>
  <si>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</si>
  <si>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</si>
  <si>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</si>
  <si>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</si>
  <si>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</si>
  <si>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</si>
  <si>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</si>
  <si>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</si>
  <si>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</si>
  <si>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</si>
  <si>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</si>
  <si>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</si>
  <si>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</si>
  <si>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</si>
  <si>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</si>
  <si>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</si>
  <si>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</si>
  <si>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</si>
  <si>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</si>
  <si>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</si>
  <si>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</si>
  <si>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</si>
  <si>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</si>
  <si>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</si>
  <si>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</si>
  <si>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</si>
  <si>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</si>
  <si>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</si>
  <si>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</si>
  <si>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</si>
  <si>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</si>
  <si>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</si>
  <si>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</si>
  <si>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</si>
  <si>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</si>
  <si>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</si>
  <si>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</si>
  <si>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</si>
  <si>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</si>
  <si>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</si>
  <si>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</si>
  <si>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</si>
  <si>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</si>
  <si>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</si>
  <si>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</si>
  <si>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</si>
  <si>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</si>
  <si>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</si>
  <si>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</si>
  <si>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</si>
  <si>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</si>
  <si>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</si>
  <si>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</si>
  <si>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</si>
  <si>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</si>
  <si>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</si>
  <si>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</si>
  <si>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</si>
  <si>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</si>
  <si>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</si>
  <si>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</si>
  <si>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</si>
  <si>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</si>
  <si>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</si>
  <si>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</si>
  <si>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</si>
  <si>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</si>
  <si>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</si>
  <si>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</si>
  <si>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</si>
  <si>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</si>
  <si>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</si>
  <si>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</si>
  <si>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</si>
  <si>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</si>
  <si>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</si>
  <si>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</si>
  <si>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</si>
  <si>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</si>
  <si>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</si>
  <si>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</si>
  <si>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</si>
  <si>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</si>
  <si>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</si>
  <si>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</si>
  <si>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</si>
  <si>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</si>
  <si>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</si>
  <si>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</si>
  <si>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</si>
  <si>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</si>
  <si>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</si>
  <si>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</si>
  <si>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</si>
  <si>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</si>
  <si>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</si>
  <si>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</si>
  <si>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</si>
  <si>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</si>
  <si>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</si>
  <si>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</si>
  <si>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</si>
  <si>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</si>
  <si>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</si>
  <si>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</si>
  <si>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</si>
  <si>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</si>
  <si>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</si>
  <si>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</si>
  <si>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</si>
  <si>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</si>
  <si>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</si>
  <si>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</si>
  <si>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</si>
  <si>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</si>
  <si>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</si>
  <si>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</si>
  <si>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</si>
  <si>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</si>
  <si>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</si>
  <si>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</si>
  <si>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</si>
  <si>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</si>
  <si>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</si>
  <si>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</si>
  <si>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</si>
  <si>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</si>
  <si>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</si>
  <si>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</si>
  <si>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</si>
  <si>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</si>
  <si>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</si>
  <si>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</si>
  <si>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</si>
  <si>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</si>
  <si>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</si>
  <si>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</si>
  <si>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</si>
  <si>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</si>
  <si>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</si>
  <si>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</si>
  <si>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</si>
  <si>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</si>
  <si>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</si>
  <si>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</si>
  <si>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</si>
  <si>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</si>
  <si>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</si>
  <si>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</si>
  <si>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</si>
  <si>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</si>
  <si>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</si>
  <si>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</si>
  <si>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</si>
  <si>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</si>
  <si>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</si>
  <si>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</si>
  <si>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</si>
  <si>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</si>
  <si>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</si>
  <si>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</si>
  <si>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</si>
  <si>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</si>
  <si>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</si>
  <si>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</si>
  <si>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</si>
  <si>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</si>
  <si>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</si>
  <si>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</si>
  <si>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</si>
  <si>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</si>
  <si>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</si>
  <si>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</si>
  <si>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</si>
  <si>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</si>
  <si>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</si>
  <si>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</si>
  <si>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</si>
  <si>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</si>
  <si>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</si>
  <si>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</si>
  <si>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</si>
  <si>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</si>
  <si>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</si>
  <si>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</si>
  <si>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</si>
  <si>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</si>
  <si>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</si>
  <si>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</si>
  <si>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</si>
  <si>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</si>
  <si>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</si>
  <si>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</si>
  <si>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</si>
  <si>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</si>
  <si>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</si>
  <si>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</si>
  <si>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</si>
  <si>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</si>
  <si>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</si>
  <si>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</si>
  <si>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</si>
  <si>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</si>
  <si>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</si>
  <si>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</si>
  <si>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</si>
  <si>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</si>
  <si>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</si>
  <si>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</si>
  <si>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</si>
  <si>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</si>
  <si>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</si>
  <si>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</si>
  <si>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</si>
  <si>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</si>
  <si>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</si>
  <si>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</si>
  <si>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</si>
  <si>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</si>
  <si>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</si>
  <si>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</si>
  <si>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</si>
  <si>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</si>
  <si>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</si>
  <si>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</si>
  <si>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</si>
  <si>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</si>
  <si>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</si>
  <si>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</si>
  <si>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</si>
  <si>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</si>
  <si>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</si>
  <si>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</si>
  <si>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</si>
  <si>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</si>
  <si>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</si>
  <si>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</si>
  <si>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</si>
  <si>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</si>
  <si>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</si>
  <si>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</si>
  <si>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</si>
  <si>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</si>
  <si>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</si>
  <si>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</si>
  <si>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</si>
  <si>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</si>
  <si>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</si>
  <si>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</si>
  <si>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</si>
  <si>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</si>
  <si>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</si>
  <si>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</si>
  <si>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</si>
  <si>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</si>
  <si>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</si>
  <si>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</si>
  <si>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</si>
  <si>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</si>
  <si>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</si>
  <si>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</si>
  <si>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</si>
  <si>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</si>
  <si>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</si>
  <si>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</si>
  <si>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</si>
  <si>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</si>
  <si>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</si>
  <si>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</si>
  <si>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</si>
  <si>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</si>
  <si>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</si>
  <si>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</si>
  <si>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</si>
  <si>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</si>
  <si>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</si>
  <si>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</si>
  <si>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</si>
  <si>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</si>
  <si>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</si>
  <si>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</si>
  <si>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</si>
  <si>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</si>
  <si>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</si>
  <si>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</si>
  <si>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</si>
  <si>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</si>
  <si>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</si>
  <si>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</si>
  <si>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</si>
  <si>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</si>
  <si>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</si>
  <si>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</si>
  <si>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</si>
  <si>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</si>
  <si>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</si>
  <si>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</si>
  <si>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</si>
  <si>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</si>
  <si>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</si>
  <si>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</si>
  <si>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</si>
  <si>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</si>
  <si>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</si>
  <si>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</si>
  <si>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</si>
  <si>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</si>
  <si>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</si>
  <si>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</si>
  <si>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</si>
  <si>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</si>
  <si>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</si>
  <si>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</si>
  <si>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</si>
  <si>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</si>
  <si>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</si>
  <si>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</si>
  <si>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</si>
  <si>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</si>
  <si>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</si>
  <si>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</si>
  <si>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</si>
  <si>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</si>
  <si>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</si>
  <si>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</si>
  <si>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</si>
  <si>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</si>
  <si>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</si>
  <si>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</si>
  <si>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</si>
  <si>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</si>
  <si>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</si>
  <si>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</si>
  <si>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</si>
  <si>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</si>
  <si>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</si>
  <si>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</si>
  <si>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</si>
  <si>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</si>
  <si>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</si>
  <si>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</si>
  <si>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</si>
  <si>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</si>
  <si>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</si>
  <si>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</si>
  <si>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</si>
  <si>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</si>
  <si>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</si>
  <si>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</si>
  <si>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</si>
  <si>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</si>
  <si>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</si>
  <si>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</si>
  <si>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</si>
  <si>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</si>
  <si>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</si>
  <si>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</si>
  <si>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</si>
  <si>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</si>
  <si>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</si>
  <si>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</si>
  <si>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</si>
  <si>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</si>
  <si>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</si>
  <si>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</si>
  <si>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</si>
  <si>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</si>
  <si>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</si>
  <si>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</si>
  <si>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</si>
  <si>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</si>
  <si>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</si>
  <si>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</si>
  <si>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</si>
  <si>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</si>
  <si>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</si>
  <si>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</si>
  <si>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</si>
  <si>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</si>
  <si>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</si>
  <si>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</si>
  <si>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</si>
  <si>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</si>
  <si>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</si>
  <si>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</si>
  <si>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</si>
  <si>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</si>
  <si>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</si>
  <si>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</si>
  <si>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</si>
  <si>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</si>
  <si>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</si>
  <si>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</si>
  <si>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</si>
  <si>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</si>
  <si>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</si>
  <si>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</si>
  <si>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</si>
  <si>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</si>
  <si>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</si>
  <si>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</si>
  <si>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</si>
  <si>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</si>
  <si>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</si>
  <si>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</si>
  <si>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</si>
  <si>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</si>
  <si>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</si>
  <si>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</si>
  <si>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</si>
  <si>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</si>
  <si>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</si>
  <si>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</si>
  <si>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</si>
  <si>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</si>
  <si>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</si>
  <si>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</si>
  <si>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</si>
  <si>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</si>
  <si>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</si>
  <si>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</si>
  <si>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</si>
  <si>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</si>
  <si>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</si>
  <si>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</si>
  <si>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</si>
  <si>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</si>
  <si>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</si>
  <si>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</si>
  <si>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</si>
  <si>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</si>
  <si>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</si>
  <si>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</si>
  <si>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</si>
  <si>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</si>
  <si>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</si>
  <si>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</si>
  <si>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</si>
  <si>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</si>
  <si>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</si>
  <si>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</si>
  <si>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</si>
  <si>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</si>
  <si>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</si>
  <si>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</si>
  <si>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</si>
  <si>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</si>
  <si>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</si>
  <si>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</si>
  <si>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</si>
  <si>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</si>
  <si>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</si>
  <si>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</si>
  <si>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</si>
  <si>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</si>
  <si>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</si>
  <si>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</si>
  <si>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</si>
  <si>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</si>
  <si>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</si>
  <si>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</si>
  <si>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</si>
  <si>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</si>
  <si>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</si>
  <si>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</si>
  <si>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</si>
  <si>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</si>
  <si>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</si>
  <si>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</si>
  <si>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</si>
  <si>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</si>
  <si>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</si>
  <si>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</si>
  <si>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</si>
  <si>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</si>
  <si>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</si>
  <si>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</si>
  <si>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</si>
  <si>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</si>
  <si>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</si>
  <si>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</si>
  <si>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</si>
  <si>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</si>
  <si>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</si>
  <si>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</si>
  <si>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</si>
  <si>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</si>
  <si>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</si>
  <si>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</si>
  <si>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</si>
  <si>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</si>
  <si>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</si>
  <si>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</si>
  <si>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</si>
  <si>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</si>
  <si>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</si>
  <si>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</si>
  <si>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</si>
  <si>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</si>
  <si>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</si>
  <si>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</si>
  <si>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</si>
  <si>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</si>
  <si>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</si>
  <si>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</si>
  <si>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</si>
  <si>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</si>
  <si>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</si>
  <si>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</si>
  <si>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</si>
  <si>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</si>
  <si>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</si>
  <si>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</si>
  <si>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</si>
  <si>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</si>
  <si>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</si>
  <si>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</si>
  <si>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</si>
  <si>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</si>
  <si>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</si>
  <si>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</si>
  <si>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</si>
  <si>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</si>
  <si>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</si>
  <si>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</si>
  <si>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</si>
  <si>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</si>
  <si>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</si>
  <si>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</si>
  <si>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</si>
  <si>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</si>
  <si>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</si>
  <si>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</si>
  <si>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</si>
  <si>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</si>
  <si>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</si>
  <si>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</si>
  <si>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</si>
  <si>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</si>
  <si>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</si>
  <si>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</si>
  <si>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</si>
  <si>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</si>
  <si>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</si>
  <si>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</si>
  <si>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</si>
  <si>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</si>
  <si>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</si>
  <si>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</si>
  <si>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</si>
  <si>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</si>
  <si>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</si>
  <si>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</si>
  <si>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</si>
  <si>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</si>
  <si>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</si>
  <si>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</si>
  <si>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</si>
  <si>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</si>
  <si>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</si>
  <si>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</si>
  <si>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</si>
  <si>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</si>
  <si>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</si>
  <si>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</si>
  <si>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</si>
  <si>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</si>
  <si>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</si>
  <si>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</si>
  <si>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</si>
  <si>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</si>
  <si>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</si>
  <si>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</si>
  <si>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</si>
  <si>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</si>
  <si>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</si>
  <si>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</si>
  <si>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</si>
  <si>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</si>
  <si>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</si>
  <si>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</si>
  <si>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</si>
  <si>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</si>
  <si>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</si>
  <si>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</si>
  <si>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</si>
  <si>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</si>
  <si>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</si>
  <si>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</si>
  <si>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</si>
  <si>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</si>
  <si>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</si>
  <si>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</si>
  <si>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</si>
  <si>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</si>
  <si>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</si>
  <si>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</si>
  <si>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</si>
  <si>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</si>
  <si>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</si>
  <si>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</si>
  <si>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</si>
  <si>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</si>
  <si>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</si>
  <si>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</si>
  <si>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</si>
  <si>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</si>
  <si>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</si>
  <si>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</si>
  <si>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</si>
  <si>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</si>
  <si>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</si>
  <si>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</si>
  <si>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</si>
  <si>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</si>
  <si>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</si>
  <si>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</si>
  <si>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</si>
  <si>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</si>
  <si>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</si>
  <si>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</si>
  <si>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</si>
  <si>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</si>
  <si>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</si>
  <si>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</si>
  <si>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</si>
  <si>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</si>
  <si>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</si>
  <si>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</si>
  <si>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</si>
  <si>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</si>
  <si>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</si>
  <si>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</si>
  <si>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</si>
  <si>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</si>
  <si>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</si>
  <si>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</si>
  <si>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</si>
  <si>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</si>
  <si>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</si>
  <si>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</si>
  <si>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</si>
  <si>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</si>
  <si>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</si>
  <si>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</si>
  <si>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</si>
  <si>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</si>
  <si>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</si>
  <si>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</si>
  <si>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</si>
  <si>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</si>
  <si>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</si>
  <si>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</si>
  <si>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</si>
  <si>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</si>
  <si>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</si>
  <si>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</si>
  <si>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</si>
  <si>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</si>
  <si>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</si>
  <si>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</si>
  <si>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</si>
  <si>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</si>
  <si>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</si>
  <si>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</si>
  <si>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</si>
  <si>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</si>
  <si>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</si>
  <si>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</si>
  <si>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</si>
  <si>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</si>
  <si>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</si>
  <si>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</si>
  <si>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</si>
  <si>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</si>
  <si>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</si>
  <si>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</si>
  <si>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</si>
  <si>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</si>
  <si>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</si>
  <si>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</si>
  <si>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</si>
  <si>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</si>
  <si>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</si>
  <si>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</si>
  <si>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</si>
  <si>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</si>
  <si>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</si>
  <si>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</si>
  <si>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</si>
  <si>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</si>
  <si>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</si>
  <si>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</si>
  <si>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</si>
  <si>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</si>
  <si>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</si>
  <si>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</si>
  <si>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</si>
  <si>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</si>
  <si>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</si>
  <si>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</si>
  <si>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</si>
  <si>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</si>
  <si>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</si>
  <si>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</si>
  <si>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</si>
  <si>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</si>
  <si>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</si>
  <si>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</si>
  <si>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</si>
  <si>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</si>
  <si>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</si>
  <si>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</si>
  <si>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</si>
  <si>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</si>
  <si>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</si>
  <si>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</si>
  <si>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</si>
  <si>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</si>
  <si>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</si>
  <si>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</si>
  <si>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</si>
  <si>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</si>
  <si>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</si>
  <si>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</si>
  <si>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</si>
  <si>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</si>
  <si>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</si>
  <si>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</si>
  <si>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</si>
  <si>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</si>
  <si>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</si>
  <si>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</si>
  <si>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</si>
  <si>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</si>
  <si>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</si>
  <si>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</si>
  <si>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</si>
  <si>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</si>
  <si>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</si>
  <si>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</si>
  <si>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</si>
  <si>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</si>
  <si>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</si>
  <si>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</si>
  <si>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</si>
  <si>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</si>
  <si>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</si>
  <si>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</si>
  <si>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</si>
  <si>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</si>
  <si>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</si>
  <si>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</si>
  <si>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</si>
  <si>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</si>
  <si>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</si>
  <si>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</si>
  <si>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</si>
  <si>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</si>
  <si>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</si>
  <si>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</si>
  <si>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</si>
  <si>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</si>
  <si>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</si>
  <si>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</si>
  <si>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</si>
  <si>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</si>
  <si>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</si>
  <si>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</si>
  <si>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</si>
  <si>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</si>
  <si>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</si>
  <si>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</si>
  <si>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</si>
  <si>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</si>
  <si>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</si>
  <si>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</si>
  <si>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</si>
  <si>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</si>
  <si>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</si>
  <si>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</si>
  <si>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</si>
  <si>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</si>
  <si>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</si>
  <si>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</si>
  <si>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</si>
  <si>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</si>
  <si>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</si>
  <si>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</si>
  <si>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</si>
  <si>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</si>
  <si>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</si>
  <si>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</si>
  <si>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</si>
  <si>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</si>
  <si>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</si>
  <si>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</si>
  <si>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</si>
  <si>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</si>
  <si>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</si>
  <si>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</si>
  <si>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</si>
  <si>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</si>
  <si>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</si>
  <si>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</si>
  <si>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</si>
  <si>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</si>
  <si>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</si>
  <si>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</si>
  <si>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</si>
  <si>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</si>
  <si>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</si>
  <si>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</si>
  <si>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</si>
  <si>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</si>
  <si>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</si>
  <si>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</si>
  <si>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</si>
  <si>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</si>
  <si>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</si>
  <si>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</si>
  <si>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</si>
  <si>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</si>
  <si>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</si>
  <si>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</si>
  <si>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</si>
  <si>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</si>
  <si>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</si>
  <si>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</si>
  <si>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</si>
  <si>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</si>
  <si>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</si>
  <si>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</si>
  <si>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</si>
  <si>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</si>
  <si>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</si>
  <si>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</si>
  <si>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</si>
  <si>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</si>
  <si>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</si>
  <si>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</si>
  <si>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</si>
  <si>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</si>
  <si>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</si>
  <si>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</si>
  <si>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</si>
  <si>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</si>
  <si>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</si>
  <si>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</si>
  <si>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</si>
  <si>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</si>
  <si>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</si>
  <si>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</si>
  <si>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</si>
  <si>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</si>
  <si>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</si>
  <si>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</si>
  <si>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</si>
  <si>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</si>
  <si>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</si>
  <si>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</si>
  <si>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</si>
  <si>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</si>
  <si>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</si>
  <si>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</si>
  <si>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</si>
  <si>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</si>
  <si>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</si>
  <si>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</si>
  <si>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</si>
  <si>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</si>
  <si>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</si>
  <si>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</si>
  <si>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</si>
  <si>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</si>
  <si>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</si>
  <si>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</si>
  <si>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</si>
  <si>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</si>
  <si>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</si>
  <si>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</si>
  <si>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</si>
  <si>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</si>
  <si>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</si>
  <si>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</si>
  <si>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</si>
  <si>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</si>
  <si>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</si>
  <si>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</si>
  <si>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</si>
  <si>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</si>
  <si>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</si>
  <si>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</si>
  <si>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</si>
  <si>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</si>
  <si>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</si>
  <si>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</si>
  <si>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</si>
  <si>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</si>
  <si>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</si>
  <si>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</si>
  <si>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</si>
  <si>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</si>
  <si>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</si>
  <si>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</si>
  <si>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</si>
  <si>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</si>
  <si>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</si>
  <si>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</si>
  <si>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</si>
  <si>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</si>
  <si>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</si>
  <si>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</si>
  <si>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</si>
  <si>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</si>
  <si>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</si>
  <si>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</si>
  <si>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</si>
  <si>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</si>
  <si>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</si>
  <si>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</si>
  <si>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</si>
  <si>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</si>
  <si>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</si>
  <si>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</si>
  <si>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</si>
  <si>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</si>
  <si>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</si>
  <si>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</si>
  <si>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</si>
  <si>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</si>
  <si>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</si>
  <si>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</si>
  <si>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</si>
  <si>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</si>
  <si>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</si>
  <si>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</si>
  <si>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</si>
  <si>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</si>
  <si>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</si>
  <si>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</si>
  <si>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</si>
  <si>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</si>
  <si>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</si>
  <si>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</si>
  <si>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</si>
  <si>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</si>
  <si>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</si>
  <si>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</si>
  <si>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</si>
  <si>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</si>
  <si>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</si>
  <si>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</si>
  <si>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</si>
  <si>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</si>
  <si>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</si>
  <si>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</si>
  <si>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</si>
  <si>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</si>
  <si>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</si>
  <si>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</si>
  <si>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</si>
  <si>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</si>
  <si>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</si>
  <si>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</si>
  <si>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</si>
  <si>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</si>
  <si>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</si>
  <si>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</si>
  <si>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</si>
  <si>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</si>
  <si>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</si>
  <si>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</si>
  <si>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</si>
  <si>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</si>
  <si>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</si>
  <si>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</si>
  <si>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</si>
  <si>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</si>
  <si>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</si>
  <si>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</si>
  <si>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</si>
  <si>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</si>
  <si>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</si>
  <si>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</si>
  <si>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</si>
  <si>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</si>
  <si>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</si>
  <si>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</si>
  <si>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</si>
  <si>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</si>
  <si>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</si>
  <si>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</si>
  <si>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</si>
  <si>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</si>
  <si>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</si>
  <si>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</si>
  <si>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</si>
  <si>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</si>
  <si>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</si>
  <si>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</si>
  <si>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</si>
  <si>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</si>
  <si>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</si>
  <si>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</si>
  <si>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</si>
  <si>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</si>
  <si>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</si>
  <si>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</si>
  <si>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</si>
  <si>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</si>
  <si>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</si>
  <si>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</si>
  <si>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</si>
  <si>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</si>
  <si>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</si>
  <si>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</si>
  <si>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</si>
  <si>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</si>
  <si>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</si>
  <si>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</si>
  <si>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</si>
  <si>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</si>
  <si>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</si>
  <si>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</si>
  <si>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</si>
  <si>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</si>
  <si>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</si>
  <si>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</si>
  <si>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</si>
  <si>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</si>
  <si>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</si>
  <si>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</si>
  <si>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</si>
  <si>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</si>
  <si>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</si>
  <si>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</si>
  <si>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</si>
  <si>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</si>
  <si>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</si>
  <si>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</si>
  <si>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</si>
  <si>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</si>
  <si>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</si>
  <si>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</si>
  <si>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</si>
  <si>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</si>
  <si>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</si>
  <si>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</si>
  <si>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</si>
  <si>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</si>
  <si>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</si>
  <si>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</si>
  <si>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</si>
  <si>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</si>
  <si>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</si>
  <si>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</si>
  <si>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</si>
  <si>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</si>
  <si>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</si>
  <si>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</si>
  <si>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</si>
  <si>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</si>
  <si>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</si>
  <si>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</si>
  <si>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</si>
  <si>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</si>
  <si>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</si>
  <si>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</si>
  <si>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</si>
  <si>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</si>
  <si>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</si>
  <si>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</si>
  <si>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</si>
  <si>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</si>
  <si>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</si>
  <si>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</si>
  <si>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</si>
  <si>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</si>
  <si>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</si>
  <si>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</si>
  <si>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</si>
  <si>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</si>
  <si>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</si>
  <si>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</si>
  <si>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</si>
  <si>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</si>
  <si>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</si>
  <si>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</si>
  <si>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</si>
  <si>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</si>
  <si>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</si>
  <si>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</si>
  <si>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</si>
  <si>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</si>
  <si>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</si>
  <si>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</si>
  <si>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</si>
  <si>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</si>
  <si>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</si>
  <si>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</si>
  <si>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</si>
  <si>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</si>
  <si>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</si>
  <si>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</si>
  <si>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</si>
  <si>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</si>
  <si>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</si>
  <si>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</si>
  <si>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</si>
  <si>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</si>
  <si>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</si>
  <si>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</si>
  <si>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</si>
  <si>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</si>
  <si>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</si>
  <si>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</si>
  <si>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</si>
  <si>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</si>
  <si>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</si>
  <si>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</si>
  <si>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</si>
  <si>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</si>
  <si>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</si>
  <si>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</si>
  <si>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</si>
  <si>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</si>
  <si>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</si>
  <si>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</si>
  <si>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</si>
  <si>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</si>
  <si>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</si>
  <si>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</si>
  <si>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</si>
  <si>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</si>
  <si>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</si>
  <si>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</si>
  <si>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</si>
  <si>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</si>
  <si>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</si>
  <si>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</si>
  <si>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</si>
  <si>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</si>
  <si>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</si>
  <si>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</si>
  <si>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</si>
  <si>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</si>
  <si>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</si>
  <si>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</si>
  <si>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</si>
  <si>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</si>
  <si>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</si>
  <si>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</si>
  <si>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</si>
  <si>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</si>
  <si>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</si>
  <si>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</si>
  <si>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</si>
  <si>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</si>
  <si>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</si>
  <si>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</si>
  <si>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</si>
  <si>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</si>
  <si>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</si>
  <si>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</si>
  <si>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</si>
  <si>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</si>
  <si>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</si>
  <si>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</si>
  <si>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</si>
  <si>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</si>
  <si>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</si>
  <si>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</si>
  <si>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</si>
  <si>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</si>
  <si>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</si>
  <si>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</si>
  <si>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</si>
  <si>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</si>
  <si>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</si>
  <si>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</si>
  <si>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</si>
  <si>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</si>
  <si>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</si>
  <si>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</si>
  <si>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</si>
  <si>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</si>
  <si>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</si>
  <si>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</si>
  <si>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</si>
  <si>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</si>
  <si>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</si>
  <si>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</si>
  <si>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</si>
  <si>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</si>
  <si>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</si>
  <si>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</si>
  <si>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</si>
  <si>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</si>
  <si>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</si>
  <si>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</si>
  <si>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</si>
  <si>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</si>
  <si>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</si>
  <si>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</si>
  <si>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</si>
  <si>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</si>
  <si>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</si>
  <si>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</si>
  <si>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</si>
  <si>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</si>
  <si>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</si>
  <si>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</si>
  <si>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</si>
  <si>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</si>
  <si>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</si>
  <si>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</si>
  <si>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</si>
  <si>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</si>
  <si>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</si>
  <si>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</si>
  <si>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</si>
  <si>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</si>
  <si>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</si>
  <si>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</si>
  <si>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</si>
  <si>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</si>
  <si>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</si>
  <si>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</si>
  <si>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</si>
  <si>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</si>
  <si>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</si>
  <si>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</si>
  <si>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</si>
  <si>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</si>
  <si>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</si>
  <si>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</si>
  <si>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</si>
  <si>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</si>
  <si>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</si>
  <si>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</si>
  <si>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</si>
  <si>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</si>
  <si>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</si>
  <si>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</si>
  <si>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</si>
  <si>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</si>
  <si>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</si>
  <si>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</si>
  <si>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</si>
  <si>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</si>
  <si>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</si>
  <si>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</si>
  <si>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</si>
  <si>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</si>
  <si>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</si>
  <si>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</si>
  <si>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</si>
  <si>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</si>
  <si>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</si>
  <si>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</si>
  <si>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</si>
  <si>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</si>
  <si>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</si>
  <si>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</si>
  <si>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</si>
  <si>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</si>
  <si>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</si>
  <si>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</si>
  <si>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</si>
  <si>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</si>
  <si>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</si>
  <si>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</si>
  <si>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</si>
  <si>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</si>
  <si>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</si>
  <si>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</si>
  <si>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</si>
  <si>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</si>
  <si>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</si>
  <si>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</si>
  <si>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</si>
  <si>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</si>
  <si>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</si>
  <si>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</si>
  <si>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</si>
  <si>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</si>
  <si>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</si>
  <si>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</si>
  <si>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</si>
  <si>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</si>
  <si>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</si>
  <si>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</si>
  <si>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</si>
  <si>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</si>
  <si>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</si>
  <si>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</si>
  <si>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</si>
  <si>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</si>
  <si>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</si>
  <si>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</si>
  <si>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</si>
  <si>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</si>
  <si>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</si>
  <si>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</si>
  <si>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</si>
  <si>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</si>
  <si>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</si>
  <si>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</si>
  <si>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</si>
  <si>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</si>
  <si>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</si>
  <si>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</si>
  <si>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</si>
  <si>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</si>
  <si>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</si>
  <si>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</si>
  <si>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</si>
  <si>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</si>
  <si>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</si>
  <si>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</si>
  <si>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</si>
  <si>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</si>
  <si>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</si>
  <si>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</si>
  <si>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</si>
  <si>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</si>
  <si>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</si>
  <si>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</si>
  <si>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</si>
  <si>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</si>
  <si>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</si>
  <si>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</si>
  <si>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</si>
  <si>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</si>
  <si>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</si>
  <si>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</si>
  <si>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</si>
  <si>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</si>
  <si>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</si>
  <si>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</si>
  <si>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</si>
  <si>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</si>
  <si>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</si>
  <si>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</si>
  <si>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</si>
  <si>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</si>
  <si>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</si>
  <si>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</si>
  <si>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</si>
  <si>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</si>
  <si>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</si>
  <si>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</si>
  <si>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</si>
  <si>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</si>
  <si>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</si>
  <si>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</si>
  <si>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</si>
  <si>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</si>
  <si>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</si>
  <si>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</si>
  <si>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</si>
  <si>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</si>
  <si>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</si>
  <si>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</si>
  <si>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</si>
  <si>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</si>
  <si>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</si>
  <si>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</si>
  <si>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</si>
  <si>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</si>
  <si>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</si>
  <si>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</si>
  <si>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</si>
  <si>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</si>
  <si>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</si>
  <si>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</si>
  <si>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</si>
  <si>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</si>
  <si>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</si>
  <si>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</si>
  <si>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</si>
  <si>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</si>
  <si>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</si>
  <si>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</si>
  <si>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</si>
  <si>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</si>
  <si>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</si>
  <si>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</si>
  <si>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</si>
  <si>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</si>
  <si>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</si>
  <si>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</si>
  <si>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</si>
  <si>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</si>
  <si>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</si>
  <si>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</si>
  <si>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</si>
  <si>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</si>
  <si>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</si>
  <si>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</si>
  <si>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</si>
  <si>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</si>
  <si>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</si>
  <si>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</si>
  <si>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</si>
  <si>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</si>
  <si>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</si>
  <si>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</si>
  <si>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</si>
  <si>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</si>
  <si>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</si>
  <si>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</si>
  <si>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</si>
  <si>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</si>
  <si>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</si>
  <si>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</si>
  <si>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</si>
  <si>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</si>
  <si>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</si>
  <si>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</si>
  <si>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</si>
  <si>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</si>
  <si>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</si>
  <si>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</si>
  <si>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</si>
  <si>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</si>
  <si>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</si>
  <si>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</si>
  <si>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</si>
  <si>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</si>
  <si>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</si>
  <si>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</si>
  <si>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</si>
  <si>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</si>
  <si>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</si>
  <si>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</si>
  <si>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</si>
  <si>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</si>
  <si>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</si>
  <si>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</si>
  <si>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</si>
  <si>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</si>
  <si>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</si>
  <si>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</si>
  <si>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</si>
  <si>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</si>
  <si>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</si>
  <si>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</si>
  <si>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</si>
  <si>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</si>
  <si>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</si>
  <si>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</si>
  <si>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</si>
  <si>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</si>
  <si>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</si>
  <si>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</si>
  <si>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</si>
  <si>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</si>
  <si>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</si>
  <si>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</si>
  <si>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</si>
  <si>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</si>
  <si>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</si>
  <si>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</si>
  <si>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</si>
  <si>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</si>
  <si>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</si>
  <si>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</si>
  <si>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</si>
  <si>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</si>
  <si>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</si>
  <si>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</si>
  <si>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</si>
  <si>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</si>
  <si>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</si>
  <si>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</si>
  <si>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</si>
  <si>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</si>
  <si>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</si>
  <si>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</si>
  <si>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</si>
  <si>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</si>
  <si>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</si>
  <si>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</si>
  <si>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</si>
  <si>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</si>
  <si>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</si>
  <si>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</si>
  <si>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</si>
  <si>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</si>
  <si>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</si>
  <si>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</si>
  <si>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</si>
  <si>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</si>
  <si>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</si>
  <si>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</si>
  <si>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</si>
  <si>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</si>
  <si>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</si>
  <si>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</si>
  <si>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</si>
  <si>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</si>
  <si>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</si>
  <si>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</si>
  <si>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</si>
  <si>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</si>
  <si>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</si>
  <si>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</si>
  <si>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</si>
  <si>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</si>
  <si>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</si>
  <si>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</si>
  <si>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</si>
  <si>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</si>
  <si>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</si>
  <si>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</si>
  <si>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</si>
  <si>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</si>
  <si>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</si>
  <si>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</si>
  <si>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</si>
  <si>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</si>
  <si>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</si>
  <si>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</si>
  <si>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</si>
  <si>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</si>
  <si>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</si>
  <si>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</si>
  <si>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</si>
  <si>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</si>
  <si>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</si>
  <si>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</si>
  <si>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</si>
  <si>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</si>
  <si>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</si>
  <si>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</si>
  <si>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</si>
  <si>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</si>
  <si>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</si>
  <si>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</si>
  <si>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</si>
  <si>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</si>
  <si>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</si>
  <si>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</si>
  <si>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</si>
  <si>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</si>
  <si>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</si>
  <si>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</si>
  <si>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</si>
  <si>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</si>
  <si>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</si>
  <si>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</si>
  <si>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</si>
  <si>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</si>
  <si>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</si>
  <si>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</si>
  <si>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</si>
  <si>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</si>
  <si>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</si>
  <si>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</si>
  <si>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</si>
  <si>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</si>
  <si>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</si>
  <si>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</si>
  <si>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</si>
  <si>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</si>
  <si>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</si>
  <si>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</si>
  <si>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</si>
  <si>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</si>
  <si>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</si>
  <si>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</si>
  <si>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</si>
  <si>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</si>
  <si>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</si>
  <si>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</si>
  <si>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</si>
  <si>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</si>
  <si>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</si>
  <si>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</si>
  <si>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</si>
  <si>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</si>
  <si>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</si>
  <si>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</si>
  <si>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</si>
  <si>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</si>
  <si>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</si>
  <si>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</si>
  <si>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</si>
  <si>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</si>
  <si>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</si>
  <si>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</si>
  <si>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</si>
  <si>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</si>
  <si>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</si>
  <si>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</si>
  <si>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</si>
  <si>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</si>
  <si>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</si>
  <si>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</si>
  <si>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</si>
  <si>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</si>
  <si>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</si>
  <si>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</si>
  <si>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</si>
  <si>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</si>
  <si>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</si>
  <si>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</si>
  <si>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</si>
  <si>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</si>
  <si>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</si>
  <si>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</si>
  <si>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</si>
  <si>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</si>
  <si>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</si>
  <si>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</si>
  <si>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</si>
  <si>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</si>
  <si>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</si>
  <si>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</si>
  <si>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</si>
  <si>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</si>
  <si>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</si>
  <si>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</si>
  <si>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</si>
  <si>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</si>
  <si>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</si>
  <si>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</si>
  <si>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</si>
  <si>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</si>
  <si>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</si>
  <si>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</si>
  <si>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</si>
  <si>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</si>
  <si>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</si>
  <si>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</si>
  <si>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</si>
  <si>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</si>
  <si>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</si>
  <si>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</si>
  <si>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</si>
  <si>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</si>
  <si>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</si>
  <si>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</si>
  <si>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</si>
  <si>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</si>
  <si>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</si>
  <si>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</si>
  <si>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</si>
  <si>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</si>
  <si>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</si>
  <si>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</si>
  <si>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</si>
  <si>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</si>
  <si>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</si>
  <si>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</si>
  <si>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</si>
  <si>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</si>
  <si>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</si>
  <si>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</si>
  <si>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</si>
  <si>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</si>
  <si>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</si>
  <si>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</si>
  <si>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</si>
  <si>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</si>
  <si>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</si>
  <si>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</si>
  <si>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</si>
  <si>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</si>
  <si>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</si>
  <si>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</si>
  <si>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</si>
  <si>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</si>
  <si>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</si>
  <si>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</si>
  <si>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</si>
  <si>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</si>
  <si>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</si>
  <si>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</si>
  <si>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</si>
  <si>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</si>
  <si>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</si>
  <si>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</si>
  <si>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</si>
  <si>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</si>
  <si>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</si>
  <si>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</si>
  <si>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</si>
  <si>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</si>
  <si>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</si>
  <si>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</si>
  <si>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</si>
  <si>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</si>
  <si>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</si>
  <si>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</si>
  <si>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</si>
  <si>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</si>
  <si>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</si>
  <si>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</si>
  <si>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</si>
  <si>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</si>
  <si>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</si>
  <si>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</si>
  <si>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</si>
  <si>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</si>
  <si>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</si>
  <si>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</si>
  <si>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</si>
  <si>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</si>
  <si>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</si>
  <si>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</si>
  <si>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</si>
  <si>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</si>
  <si>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</si>
  <si>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</si>
  <si>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</si>
  <si>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</si>
  <si>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</si>
  <si>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</si>
  <si>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</si>
  <si>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</si>
  <si>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</si>
  <si>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</si>
  <si>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</si>
  <si>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</si>
  <si>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</si>
  <si>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</si>
  <si>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</si>
  <si>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</si>
  <si>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</si>
  <si>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</si>
  <si>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</si>
  <si>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</si>
  <si>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</si>
  <si>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</si>
  <si>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</si>
  <si>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</si>
  <si>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</si>
  <si>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</si>
  <si>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</si>
  <si>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</si>
  <si>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</si>
  <si>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</si>
  <si>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</si>
  <si>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</si>
  <si>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</si>
  <si>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</si>
  <si>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</si>
  <si>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</si>
  <si>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</si>
  <si>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</si>
  <si>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</si>
  <si>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</si>
  <si>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</si>
  <si>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</si>
  <si>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</si>
  <si>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</si>
  <si>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</si>
  <si>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</si>
  <si>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</si>
  <si>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</si>
  <si>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</si>
  <si>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</si>
  <si>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</si>
  <si>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</si>
  <si>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</si>
  <si>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</si>
  <si>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</si>
  <si>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</si>
  <si>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</si>
  <si>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</si>
  <si>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</si>
  <si>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</si>
  <si>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</si>
  <si>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</si>
  <si>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</si>
  <si>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</si>
  <si>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</si>
  <si>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</si>
  <si>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</si>
  <si>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</si>
  <si>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</si>
  <si>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</si>
  <si>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</si>
  <si>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</si>
  <si>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</si>
  <si>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</si>
  <si>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</si>
  <si>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</si>
  <si>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</si>
  <si>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</si>
  <si>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</si>
  <si>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</si>
  <si>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</si>
  <si>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</si>
  <si>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</si>
  <si>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</si>
  <si>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</si>
  <si>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</si>
  <si>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</si>
  <si>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</si>
  <si>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</si>
  <si>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</si>
  <si>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</si>
  <si>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</si>
  <si>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</si>
  <si>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</si>
  <si>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</si>
  <si>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</si>
  <si>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</si>
  <si>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</si>
  <si>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</si>
  <si>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</si>
  <si>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</si>
  <si>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</si>
  <si>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</si>
  <si>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</si>
  <si>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</si>
  <si>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</si>
  <si>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</si>
  <si>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</si>
  <si>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</si>
  <si>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</si>
  <si>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</si>
  <si>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</si>
  <si>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</si>
  <si>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</si>
  <si>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</si>
  <si>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</si>
  <si>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</si>
  <si>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</si>
  <si>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</si>
  <si>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</si>
  <si>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</si>
  <si>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</si>
  <si>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</si>
  <si>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</si>
  <si>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</si>
  <si>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</si>
  <si>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</si>
  <si>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</si>
  <si>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</si>
  <si>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</si>
  <si>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</si>
  <si>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</si>
  <si>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</si>
  <si>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</si>
  <si>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</si>
  <si>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</si>
  <si>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</si>
  <si>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</si>
  <si>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</si>
  <si>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</si>
  <si>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</si>
  <si>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</si>
  <si>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</si>
  <si>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</si>
  <si>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</si>
  <si>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</si>
  <si>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</si>
  <si>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</si>
  <si>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</si>
  <si>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</si>
  <si>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</si>
  <si>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</si>
  <si>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</si>
  <si>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</si>
  <si>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</si>
  <si>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</si>
  <si>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</si>
  <si>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</si>
  <si>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</si>
  <si>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</si>
  <si>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</si>
  <si>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</si>
  <si>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</si>
  <si>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</si>
  <si>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</si>
  <si>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</si>
  <si>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</si>
  <si>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</si>
  <si>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</si>
  <si>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</si>
  <si>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</si>
  <si>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</si>
  <si>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</si>
  <si>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</si>
  <si>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</si>
  <si>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</si>
  <si>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</si>
  <si>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</si>
  <si>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</si>
  <si>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</si>
  <si>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</si>
  <si>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</si>
  <si>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</si>
  <si>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</si>
  <si>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</si>
  <si>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</si>
  <si>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</si>
  <si>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</si>
  <si>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</si>
  <si>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</si>
  <si>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</si>
  <si>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</si>
  <si>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</si>
  <si>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</si>
  <si>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</si>
  <si>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</si>
  <si>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</si>
  <si>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</si>
  <si>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</si>
  <si>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</si>
  <si>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</si>
  <si>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</si>
  <si>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</si>
  <si>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</si>
  <si>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</si>
  <si>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</si>
  <si>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</si>
  <si>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</si>
  <si>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</si>
  <si>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</si>
  <si>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</si>
  <si>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</si>
  <si>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</si>
  <si>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</si>
  <si>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</si>
  <si>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</si>
  <si>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</si>
  <si>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</si>
  <si>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</si>
  <si>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</si>
  <si>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</si>
  <si>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</si>
  <si>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</si>
  <si>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</si>
  <si>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</si>
  <si>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</si>
  <si>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</si>
  <si>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</si>
  <si>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</si>
  <si>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</si>
  <si>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</si>
  <si>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</si>
  <si>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</si>
  <si>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</si>
  <si>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</si>
  <si>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</si>
  <si>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</si>
  <si>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</si>
  <si>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</si>
  <si>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</si>
  <si>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</si>
  <si>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</si>
  <si>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</si>
  <si>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</si>
  <si>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</si>
  <si>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</si>
  <si>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</si>
  <si>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</si>
  <si>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</si>
  <si>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</si>
  <si>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</si>
  <si>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</si>
  <si>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</si>
  <si>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</si>
  <si>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</si>
  <si>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</si>
  <si>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</si>
  <si>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</si>
  <si>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</si>
  <si>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</si>
  <si>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</si>
  <si>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</si>
  <si>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</si>
  <si>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</si>
  <si>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</si>
  <si>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</si>
  <si>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</si>
  <si>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</si>
  <si>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</si>
  <si>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</si>
  <si>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</si>
  <si>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</si>
  <si>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</si>
  <si>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</si>
  <si>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</si>
  <si>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</si>
  <si>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</si>
  <si>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</si>
  <si>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</si>
  <si>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</si>
  <si>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</si>
  <si>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</si>
  <si>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</si>
  <si>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</si>
  <si>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</si>
  <si>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</si>
  <si>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</si>
  <si>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</si>
  <si>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</si>
  <si>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</si>
  <si>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</si>
  <si>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</si>
  <si>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</si>
  <si>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</si>
  <si>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</si>
  <si>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</si>
  <si>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</si>
  <si>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</si>
  <si>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</si>
  <si>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</si>
  <si>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</si>
  <si>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</si>
  <si>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</si>
  <si>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</si>
  <si>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</si>
  <si>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</si>
  <si>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</si>
  <si>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</si>
  <si>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</si>
  <si>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</si>
  <si>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</si>
  <si>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</si>
  <si>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</si>
  <si>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</si>
  <si>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</si>
  <si>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</si>
  <si>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</si>
  <si>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</si>
  <si>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</si>
  <si>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</si>
  <si>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</si>
  <si>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</si>
  <si>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</si>
  <si>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</si>
  <si>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</si>
  <si>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</si>
  <si>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</si>
  <si>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</si>
  <si>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</si>
  <si>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</si>
  <si>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</si>
  <si>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</si>
  <si>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</si>
  <si>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</si>
  <si>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</si>
  <si>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</si>
  <si>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</si>
  <si>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</si>
  <si>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</si>
  <si>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</si>
  <si>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</si>
  <si>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</si>
  <si>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</si>
  <si>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</si>
  <si>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</si>
  <si>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</si>
  <si>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</si>
  <si>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</si>
  <si>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</si>
  <si>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</si>
  <si>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</si>
  <si>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</si>
  <si>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</si>
  <si>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</si>
  <si>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</si>
  <si>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</si>
  <si>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</si>
  <si>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</si>
  <si>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</si>
  <si>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</si>
  <si>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</si>
  <si>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</si>
  <si>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</si>
  <si>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</si>
  <si>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</si>
  <si>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</si>
  <si>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</si>
  <si>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</si>
  <si>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</si>
  <si>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</si>
  <si>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</si>
  <si>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</si>
  <si>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</si>
  <si>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</si>
  <si>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</si>
  <si>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</si>
  <si>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</si>
  <si>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</si>
  <si>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</si>
  <si>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</si>
  <si>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</si>
  <si>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</si>
  <si>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</si>
  <si>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</si>
  <si>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</si>
  <si>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</si>
  <si>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</si>
  <si>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</si>
  <si>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</si>
  <si>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</si>
  <si>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</si>
  <si>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</si>
  <si>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</si>
  <si>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</si>
  <si>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</si>
  <si>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</si>
  <si>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</si>
  <si>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</si>
  <si>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</si>
  <si>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</si>
  <si>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</si>
  <si>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</si>
  <si>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</si>
  <si>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</si>
  <si>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</si>
  <si>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</si>
  <si>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</si>
  <si>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</si>
  <si>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</si>
  <si>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</si>
  <si>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</si>
  <si>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</si>
  <si>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</si>
  <si>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</si>
  <si>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</si>
  <si>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</si>
  <si>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</si>
  <si>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</si>
  <si>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</si>
  <si>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</si>
  <si>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</si>
  <si>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</si>
  <si>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</si>
  <si>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</si>
  <si>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</si>
  <si>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</si>
  <si>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</si>
  <si>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</si>
  <si>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</si>
  <si>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</si>
  <si>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</si>
  <si>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</si>
  <si>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</si>
  <si>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</si>
  <si>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</si>
  <si>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</si>
  <si>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</si>
  <si>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</si>
  <si>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</si>
  <si>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</si>
  <si>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</si>
  <si>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</si>
  <si>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</si>
  <si>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</si>
  <si>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</si>
  <si>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</si>
  <si>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</si>
  <si>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</si>
  <si>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</si>
  <si>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</si>
  <si>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</si>
  <si>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</si>
  <si>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</si>
  <si>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</si>
  <si>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</si>
  <si>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</si>
  <si>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</si>
  <si>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</si>
  <si>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</si>
  <si>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</si>
  <si>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</si>
  <si>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</si>
  <si>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</si>
  <si>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</si>
  <si>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</si>
  <si>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</si>
  <si>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</si>
  <si>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</si>
  <si>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</si>
  <si>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</si>
  <si>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</si>
  <si>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</si>
  <si>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</si>
  <si>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</si>
  <si>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</si>
  <si>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</si>
  <si>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</si>
  <si>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</si>
  <si>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</si>
  <si>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</si>
  <si>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</si>
  <si>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</si>
  <si>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</si>
  <si>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</si>
  <si>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</si>
  <si>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</si>
  <si>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</si>
  <si>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</si>
  <si>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</si>
  <si>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</si>
  <si>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</si>
  <si>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</si>
  <si>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</si>
  <si>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</si>
  <si>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</si>
  <si>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</si>
  <si>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</si>
  <si>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</si>
  <si>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</si>
  <si>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</si>
  <si>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</si>
  <si>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</si>
  <si>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</si>
  <si>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</si>
  <si>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</si>
  <si>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</si>
  <si>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</si>
  <si>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</si>
  <si>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</si>
  <si>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</si>
  <si>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</si>
  <si>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</si>
  <si>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</si>
  <si>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</si>
  <si>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</si>
  <si>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</si>
  <si>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</si>
  <si>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</si>
  <si>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</si>
  <si>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</si>
  <si>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</si>
  <si>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</si>
  <si>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</si>
  <si>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</si>
  <si>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</si>
  <si>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</si>
  <si>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</si>
  <si>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</si>
  <si>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</si>
  <si>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</si>
  <si>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</si>
  <si>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</si>
  <si>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</si>
  <si>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</si>
  <si>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</si>
  <si>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</si>
  <si>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</si>
  <si>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</si>
  <si>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</si>
  <si>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</si>
  <si>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</si>
  <si>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</si>
  <si>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</si>
  <si>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</si>
  <si>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</si>
  <si>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</si>
  <si>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</si>
  <si>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</si>
  <si>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</si>
  <si>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</si>
  <si>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</si>
  <si>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</si>
  <si>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</si>
  <si>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</si>
  <si>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</si>
  <si>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</si>
  <si>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</si>
  <si>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</si>
  <si>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</si>
  <si>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</si>
  <si>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</si>
  <si>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</si>
  <si>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</si>
  <si>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</si>
  <si>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</si>
  <si>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</si>
  <si>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</si>
  <si>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</si>
  <si>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</si>
  <si>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</si>
  <si>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</si>
  <si>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</si>
  <si>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</si>
  <si>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</si>
  <si>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</si>
  <si>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</si>
  <si>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</si>
  <si>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</si>
  <si>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</si>
  <si>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</si>
  <si>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</si>
  <si>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</si>
  <si>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</si>
  <si>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</si>
  <si>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</si>
  <si>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</si>
  <si>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</si>
  <si>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</si>
  <si>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</si>
  <si>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</si>
  <si>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</si>
  <si>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</si>
  <si>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</si>
  <si>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</si>
  <si>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</si>
  <si>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</si>
  <si>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</si>
  <si>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</si>
  <si>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</si>
  <si>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</si>
  <si>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</si>
  <si>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</si>
  <si>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</si>
  <si>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</si>
  <si>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</si>
  <si>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</si>
  <si>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</si>
  <si>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</si>
  <si>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</si>
  <si>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</si>
  <si>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</si>
  <si>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</si>
  <si>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</si>
  <si>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</si>
  <si>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</si>
  <si>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</si>
  <si>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</si>
  <si>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</si>
  <si>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</si>
  <si>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</si>
  <si>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</si>
  <si>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</si>
  <si>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</si>
  <si>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</si>
  <si>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</si>
  <si>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</si>
  <si>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</si>
  <si>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</si>
  <si>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</si>
  <si>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</si>
  <si>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</si>
  <si>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</si>
  <si>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</si>
  <si>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</si>
  <si>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</si>
  <si>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</si>
  <si>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</si>
  <si>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</si>
  <si>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</si>
  <si>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</si>
  <si>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</si>
  <si>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</si>
  <si>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</si>
  <si>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</si>
  <si>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</si>
  <si>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</si>
  <si>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</si>
  <si>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</si>
  <si>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</si>
  <si>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</si>
  <si>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</si>
  <si>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</si>
  <si>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</si>
  <si>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</si>
  <si>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</si>
  <si>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</si>
  <si>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</si>
  <si>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</si>
  <si>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</si>
  <si>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</si>
  <si>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</si>
  <si>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</si>
  <si>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</si>
  <si>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</si>
  <si>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</si>
  <si>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</si>
  <si>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</si>
  <si>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</si>
  <si>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</si>
  <si>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</si>
  <si>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</si>
  <si>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</si>
  <si>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</si>
  <si>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</si>
  <si>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</si>
  <si>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</si>
  <si>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</si>
  <si>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</si>
  <si>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</si>
  <si>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</si>
  <si>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</si>
  <si>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</si>
  <si>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</si>
  <si>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</si>
  <si>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</si>
  <si>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</si>
  <si>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</si>
  <si>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</si>
  <si>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</si>
  <si>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</si>
  <si>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</si>
  <si>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</si>
  <si>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</si>
  <si>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</si>
  <si>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</si>
  <si>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</si>
  <si>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</si>
  <si>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</si>
  <si>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</si>
  <si>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</si>
  <si>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</si>
  <si>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</si>
  <si>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</si>
  <si>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</si>
  <si>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</si>
  <si>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</si>
  <si>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</si>
  <si>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</si>
  <si>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</si>
  <si>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</si>
  <si>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</si>
  <si>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</si>
  <si>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</si>
  <si>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</si>
  <si>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</si>
  <si>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</si>
  <si>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</si>
  <si>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</si>
  <si>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</si>
  <si>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</si>
  <si>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</si>
  <si>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</si>
  <si>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</si>
  <si>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</si>
  <si>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</si>
  <si>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</si>
  <si>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</si>
  <si>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</si>
  <si>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</si>
  <si>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</si>
  <si>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</si>
  <si>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</si>
  <si>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</si>
  <si>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</si>
  <si>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</si>
  <si>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</si>
  <si>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</si>
  <si>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</si>
  <si>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</si>
  <si>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</si>
  <si>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</si>
  <si>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</si>
  <si>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</si>
  <si>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</si>
  <si>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</si>
  <si>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</si>
  <si>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</si>
  <si>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</si>
  <si>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</si>
  <si>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</si>
  <si>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</si>
  <si>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</si>
  <si>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</si>
  <si>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</si>
  <si>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</si>
  <si>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</si>
  <si>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</si>
  <si>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</si>
  <si>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</si>
  <si>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</si>
  <si>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</si>
  <si>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</si>
  <si>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</si>
  <si>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</si>
  <si>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</si>
  <si>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</si>
  <si>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</si>
  <si>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</si>
  <si>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</si>
  <si>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</si>
  <si>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</si>
  <si>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</si>
  <si>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</si>
  <si>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</si>
  <si>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</si>
  <si>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</si>
  <si>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</si>
  <si>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</si>
  <si>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</si>
  <si>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</si>
  <si>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</si>
  <si>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</si>
  <si>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</si>
  <si>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</si>
  <si>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</si>
  <si>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</si>
  <si>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</si>
  <si>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</si>
  <si>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</si>
  <si>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</si>
  <si>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</si>
  <si>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</si>
  <si>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</si>
  <si>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</si>
  <si>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</si>
  <si>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</si>
  <si>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</si>
  <si>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</si>
  <si>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</si>
  <si>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</si>
  <si>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</si>
  <si>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</si>
  <si>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</si>
  <si>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</si>
  <si>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</si>
  <si>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</si>
  <si>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</si>
  <si>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</si>
  <si>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</si>
  <si>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</si>
  <si>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</si>
  <si>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</si>
  <si>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</si>
  <si>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</si>
  <si>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</si>
  <si>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</si>
  <si>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</si>
  <si>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</si>
  <si>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</si>
  <si>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</si>
  <si>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</si>
  <si>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</si>
  <si>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</si>
  <si>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</si>
  <si>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</si>
  <si>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</si>
  <si>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</si>
  <si>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</si>
  <si>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</si>
  <si>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</si>
  <si>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</si>
  <si>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</si>
  <si>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</si>
  <si>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</si>
  <si>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</si>
  <si>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</si>
  <si>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</si>
  <si>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</si>
  <si>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</si>
  <si>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</si>
  <si>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</si>
  <si>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</si>
  <si>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</si>
  <si>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</si>
  <si>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</si>
  <si>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</si>
  <si>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</si>
  <si>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</si>
  <si>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</si>
  <si>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</si>
  <si>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</si>
  <si>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</si>
  <si>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</si>
  <si>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</si>
  <si>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</si>
  <si>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</si>
  <si>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</si>
  <si>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</si>
  <si>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</si>
  <si>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</si>
  <si>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</si>
  <si>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</si>
  <si>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</si>
  <si>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</si>
  <si>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</si>
  <si>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</si>
  <si>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</si>
  <si>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</si>
  <si>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</si>
  <si>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</si>
  <si>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</si>
  <si>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</si>
  <si>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</si>
  <si>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</si>
  <si>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</si>
  <si>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</si>
  <si>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</si>
  <si>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</si>
  <si>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</si>
  <si>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</si>
  <si>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</si>
  <si>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</si>
  <si>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</si>
  <si>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</si>
  <si>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</si>
  <si>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</si>
  <si>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</si>
  <si>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</si>
  <si>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</si>
  <si>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</si>
  <si>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</si>
  <si>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</si>
  <si>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</si>
  <si>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</si>
  <si>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</si>
  <si>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</si>
  <si>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</si>
  <si>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</si>
  <si>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</si>
  <si>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</si>
  <si>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</si>
  <si>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</si>
  <si>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</si>
  <si>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</si>
  <si>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</si>
  <si>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</si>
  <si>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</si>
  <si>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</si>
  <si>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</si>
  <si>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</si>
  <si>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</si>
  <si>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</si>
  <si>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</si>
  <si>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</si>
  <si>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</si>
  <si>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</si>
  <si>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</si>
  <si>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</si>
  <si>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</si>
  <si>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</si>
  <si>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</si>
  <si>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</si>
  <si>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</si>
  <si>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</si>
  <si>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</si>
  <si>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</si>
  <si>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</si>
  <si>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</si>
  <si>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</si>
  <si>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</si>
  <si>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</si>
  <si>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</si>
  <si>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</si>
  <si>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</si>
  <si>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</si>
  <si>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</si>
  <si>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</si>
  <si>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</si>
  <si>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</si>
  <si>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</si>
  <si>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</si>
  <si>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</si>
  <si>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</si>
  <si>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</si>
  <si>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</si>
  <si>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</si>
  <si>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</si>
  <si>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</si>
  <si>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</si>
  <si>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</si>
  <si>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</si>
  <si>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</si>
  <si>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</si>
  <si>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</si>
  <si>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</si>
  <si>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</si>
  <si>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</si>
  <si>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</si>
  <si>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</si>
  <si>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</si>
  <si>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</si>
  <si>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</si>
  <si>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</si>
  <si>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</si>
  <si>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</si>
  <si>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</si>
  <si>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</si>
  <si>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</si>
  <si>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</si>
  <si>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</si>
  <si>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</si>
  <si>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</si>
  <si>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</si>
  <si>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</si>
  <si>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</si>
  <si>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</si>
  <si>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</si>
  <si>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</si>
  <si>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</si>
  <si>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</si>
  <si>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</si>
  <si>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</si>
  <si>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</si>
  <si>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</si>
  <si>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</si>
  <si>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</si>
  <si>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</si>
  <si>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</si>
  <si>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</si>
  <si>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</si>
  <si>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</si>
  <si>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</si>
  <si>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</si>
  <si>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</si>
  <si>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</si>
  <si>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</si>
  <si>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</si>
  <si>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</si>
  <si>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</si>
  <si>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</si>
  <si>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</si>
  <si>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</si>
  <si>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</si>
  <si>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</si>
  <si>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</si>
  <si>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</si>
  <si>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</si>
  <si>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</si>
  <si>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</si>
  <si>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</si>
  <si>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</si>
  <si>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</si>
  <si>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</si>
  <si>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</si>
  <si>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</si>
  <si>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</si>
  <si>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</si>
  <si>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</si>
  <si>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</si>
  <si>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</si>
  <si>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</si>
  <si>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</si>
  <si>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</si>
  <si>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</si>
  <si>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</si>
  <si>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</si>
  <si>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</si>
  <si>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</si>
  <si>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</si>
  <si>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</si>
  <si>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</si>
  <si>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</si>
  <si>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</si>
  <si>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</si>
  <si>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</si>
  <si>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</si>
  <si>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</si>
  <si>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</si>
  <si>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</si>
  <si>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</si>
  <si>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</si>
  <si>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</si>
  <si>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</si>
  <si>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</si>
  <si>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</si>
  <si>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</si>
  <si>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</si>
  <si>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</si>
  <si>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</si>
  <si>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</si>
  <si>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</si>
  <si>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</si>
  <si>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</si>
  <si>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</si>
  <si>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</si>
  <si>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</si>
  <si>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</si>
  <si>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</si>
  <si>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</si>
  <si>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</si>
  <si>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</si>
  <si>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</si>
  <si>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</si>
  <si>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</si>
  <si>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</si>
  <si>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</si>
  <si>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</si>
  <si>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</si>
  <si>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</si>
  <si>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</si>
  <si>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</si>
  <si>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</si>
  <si>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</si>
  <si>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</si>
  <si>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</si>
  <si>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</si>
  <si>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</si>
  <si>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</si>
  <si>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</si>
  <si>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</si>
  <si>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</si>
  <si>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</si>
  <si>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</si>
  <si>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</si>
  <si>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</si>
  <si>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</si>
  <si>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</si>
  <si>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</si>
  <si>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</si>
  <si>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</si>
  <si>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</si>
  <si>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</si>
  <si>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</si>
  <si>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</si>
  <si>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</si>
  <si>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</si>
  <si>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</si>
  <si>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</si>
  <si>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</si>
  <si>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</si>
  <si>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</si>
  <si>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</si>
  <si>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</si>
  <si>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</si>
  <si>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</si>
  <si>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</si>
  <si>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</si>
  <si>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</si>
  <si>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</si>
  <si>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</si>
  <si>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</si>
  <si>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</si>
  <si>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</si>
  <si>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</si>
  <si>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</si>
  <si>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</si>
  <si>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</si>
  <si>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</si>
  <si>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</si>
  <si>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</si>
  <si>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</si>
  <si>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</si>
  <si>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</si>
  <si>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</si>
  <si>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</si>
  <si>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</si>
  <si>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</si>
  <si>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</si>
  <si>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</si>
  <si>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</si>
  <si>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</si>
  <si>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</si>
  <si>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</si>
  <si>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</si>
  <si>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</si>
  <si>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</si>
  <si>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</si>
  <si>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</si>
  <si>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</si>
  <si>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</si>
  <si>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</si>
  <si>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</si>
  <si>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</si>
  <si>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</si>
  <si>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</si>
  <si>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</si>
  <si>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</si>
  <si>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</si>
  <si>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</si>
  <si>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</si>
  <si>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</si>
  <si>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</si>
  <si>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</si>
  <si>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</si>
  <si>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</si>
  <si>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</si>
  <si>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</si>
  <si>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</si>
  <si>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</si>
  <si>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</si>
  <si>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</si>
  <si>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</si>
  <si>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</si>
  <si>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</si>
  <si>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</si>
  <si>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</si>
  <si>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</si>
  <si>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</si>
  <si>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</si>
  <si>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</si>
  <si>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</si>
  <si>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</si>
  <si>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</si>
  <si>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</si>
  <si>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</si>
  <si>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</si>
  <si>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</si>
  <si>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</si>
  <si>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</si>
  <si>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</si>
  <si>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</si>
  <si>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</si>
  <si>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</si>
  <si>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</si>
  <si>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</si>
  <si>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</si>
  <si>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</si>
  <si>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</si>
  <si>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</si>
  <si>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</si>
  <si>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</si>
  <si>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</si>
  <si>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</si>
  <si>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</si>
  <si>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</si>
  <si>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</si>
  <si>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</si>
  <si>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</si>
  <si>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</si>
  <si>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</si>
  <si>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</si>
  <si>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</si>
  <si>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</si>
  <si>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</si>
  <si>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</si>
  <si>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</si>
  <si>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</si>
  <si>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</si>
  <si>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</si>
  <si>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</si>
  <si>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</si>
  <si>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</si>
  <si>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</si>
  <si>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</si>
  <si>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</si>
  <si>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</si>
  <si>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</si>
  <si>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</si>
  <si>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</si>
  <si>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</si>
  <si>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</si>
  <si>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</si>
  <si>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</si>
  <si>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</si>
  <si>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</si>
  <si>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</si>
  <si>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</si>
  <si>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</si>
  <si>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</si>
  <si>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</si>
  <si>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</si>
  <si>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</si>
  <si>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</si>
  <si>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</si>
  <si>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</si>
  <si>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</si>
  <si>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</si>
  <si>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</si>
  <si>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</si>
  <si>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</si>
  <si>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</si>
  <si>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</si>
  <si>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</si>
  <si>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</si>
  <si>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</si>
  <si>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</si>
  <si>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</si>
  <si>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</si>
  <si>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</si>
  <si>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</si>
  <si>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</si>
  <si>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</si>
  <si>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</si>
  <si>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</si>
  <si>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</si>
  <si>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</si>
  <si>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</si>
  <si>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</si>
  <si>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</si>
  <si>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</si>
  <si>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</si>
  <si>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</si>
  <si>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</si>
  <si>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</si>
  <si>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</si>
  <si>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</si>
  <si>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</si>
  <si>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</si>
  <si>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</si>
  <si>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</si>
  <si>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</si>
  <si>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</si>
  <si>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</si>
  <si>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</si>
  <si>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</si>
  <si>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</si>
  <si>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</si>
  <si>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</si>
  <si>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</si>
  <si>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</si>
  <si>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</si>
  <si>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</si>
  <si>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</si>
  <si>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</si>
  <si>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</si>
  <si>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</si>
  <si>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</si>
  <si>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</si>
  <si>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</si>
  <si>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</si>
  <si>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</si>
  <si>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</si>
  <si>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</si>
  <si>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</si>
  <si>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</si>
  <si>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</si>
  <si>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</si>
  <si>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</si>
  <si>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</si>
  <si>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</si>
  <si>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</si>
  <si>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</si>
  <si>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</si>
  <si>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</si>
  <si>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</si>
  <si>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</si>
  <si>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</si>
  <si>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</si>
  <si>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</si>
  <si>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</si>
  <si>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</si>
  <si>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</si>
  <si>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</si>
  <si>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</si>
  <si>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</si>
  <si>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</si>
  <si>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</si>
  <si>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</si>
  <si>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</si>
  <si>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</si>
  <si>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</si>
  <si>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</si>
  <si>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</si>
  <si>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</si>
  <si>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</si>
  <si>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</si>
  <si>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</si>
  <si>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</si>
  <si>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</si>
  <si>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</si>
  <si>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</si>
  <si>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</si>
  <si>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</si>
  <si>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</si>
  <si>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</si>
  <si>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</si>
  <si>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</si>
  <si>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</si>
  <si>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</si>
  <si>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</si>
  <si>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</si>
  <si>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</si>
  <si>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</si>
  <si>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</si>
  <si>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</si>
  <si>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</si>
  <si>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</si>
  <si>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</si>
  <si>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</si>
  <si>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</si>
  <si>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</si>
  <si>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</si>
  <si>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</si>
  <si>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</si>
  <si>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</si>
  <si>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</si>
  <si>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</si>
  <si>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</si>
  <si>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</si>
  <si>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</si>
  <si>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</si>
  <si>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</si>
  <si>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</si>
  <si>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</si>
  <si>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</si>
  <si>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</si>
  <si>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</si>
  <si>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</si>
  <si>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</si>
  <si>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</si>
  <si>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</si>
  <si>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</si>
  <si>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</si>
  <si>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</si>
  <si>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</si>
  <si>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</si>
  <si>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</si>
  <si>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</si>
  <si>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</si>
  <si>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</si>
  <si>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</si>
  <si>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</si>
  <si>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</si>
  <si>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</si>
  <si>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</si>
  <si>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</si>
  <si>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</si>
  <si>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</si>
  <si>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</si>
  <si>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</si>
  <si>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</si>
  <si>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</si>
  <si>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</si>
  <si>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</si>
  <si>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</si>
  <si>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</si>
  <si>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</si>
  <si>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</si>
  <si>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</si>
  <si>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</si>
  <si>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</si>
  <si>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</si>
  <si>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</si>
  <si>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</si>
  <si>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</si>
  <si>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</si>
  <si>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</si>
  <si>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</si>
  <si>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</si>
  <si>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</si>
  <si>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</si>
  <si>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</si>
  <si>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</si>
  <si>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</si>
  <si>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</si>
  <si>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</si>
  <si>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</si>
  <si>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</si>
  <si>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</si>
  <si>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</si>
  <si>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</si>
  <si>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</si>
  <si>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</si>
  <si>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</si>
  <si>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</si>
  <si>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</si>
  <si>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</si>
  <si>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</si>
  <si>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</si>
  <si>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</si>
  <si>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</si>
  <si>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</si>
  <si>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</si>
  <si>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</si>
  <si>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</si>
  <si>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</si>
  <si>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</si>
  <si>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</si>
  <si>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</si>
  <si>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</si>
  <si>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</si>
  <si>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</si>
  <si>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</si>
  <si>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</si>
  <si>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</si>
  <si>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</si>
  <si>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</si>
  <si>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</si>
  <si>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</si>
  <si>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</si>
  <si>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</si>
  <si>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</si>
  <si>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</si>
  <si>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</si>
  <si>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</si>
  <si>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</si>
  <si>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</si>
  <si>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</si>
  <si>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</si>
  <si>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</si>
  <si>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</si>
  <si>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</si>
  <si>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</si>
  <si>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</si>
  <si>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</si>
  <si>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</si>
  <si>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</si>
  <si>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</si>
  <si>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</si>
  <si>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</si>
  <si>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</si>
  <si>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</si>
  <si>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</si>
  <si>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</si>
  <si>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</si>
  <si>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</si>
  <si>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</si>
  <si>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</si>
  <si>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</si>
  <si>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</si>
  <si>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</si>
  <si>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</si>
  <si>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</si>
  <si>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</si>
  <si>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</si>
  <si>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</si>
  <si>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</si>
  <si>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</si>
  <si>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</si>
  <si>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</si>
  <si>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</si>
  <si>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</si>
  <si>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</si>
  <si>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</si>
  <si>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</si>
  <si>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</si>
  <si>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</si>
  <si>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</si>
  <si>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</si>
  <si>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</si>
  <si>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</si>
  <si>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</si>
  <si>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</si>
  <si>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</si>
  <si>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</si>
  <si>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</si>
  <si>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</si>
  <si>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</si>
  <si>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</si>
  <si>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</si>
  <si>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</si>
  <si>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</si>
  <si>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</si>
  <si>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</si>
  <si>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</si>
  <si>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</si>
  <si>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</si>
  <si>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</si>
  <si>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</si>
  <si>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</si>
  <si>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</si>
  <si>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</si>
  <si>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</si>
  <si>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</si>
  <si>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</si>
  <si>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</si>
  <si>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</si>
  <si>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</si>
  <si>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</si>
  <si>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</si>
  <si>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</si>
  <si>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</si>
  <si>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</si>
  <si>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</si>
  <si>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</si>
  <si>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</si>
  <si>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</si>
  <si>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</si>
  <si>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</si>
  <si>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</si>
  <si>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</si>
  <si>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</si>
  <si>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</si>
  <si>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</si>
  <si>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</si>
  <si>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</si>
  <si>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</si>
  <si>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</si>
  <si>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</si>
  <si>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</si>
  <si>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</si>
  <si>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</si>
  <si>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</si>
  <si>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</si>
  <si>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</si>
  <si>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</si>
  <si>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</si>
  <si>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</si>
  <si>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</si>
  <si>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</si>
  <si>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</si>
  <si>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</si>
  <si>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</si>
  <si>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</si>
  <si>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</si>
  <si>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</si>
  <si>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</si>
  <si>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</si>
  <si>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</si>
  <si>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</si>
  <si>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</si>
  <si>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</si>
  <si>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</si>
  <si>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</si>
  <si>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</si>
  <si>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</si>
  <si>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</si>
  <si>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</si>
  <si>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</si>
  <si>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</si>
  <si>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</si>
  <si>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</si>
  <si>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</si>
  <si>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</si>
  <si>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</si>
  <si>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</si>
  <si>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</si>
  <si>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</si>
  <si>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</si>
  <si>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</si>
  <si>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</si>
  <si>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</si>
  <si>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</si>
  <si>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</si>
  <si>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</si>
  <si>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</si>
  <si>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</si>
  <si>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</si>
  <si>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</si>
  <si>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</si>
  <si>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</si>
  <si>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</si>
  <si>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</si>
  <si>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</si>
  <si>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</si>
  <si>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</si>
  <si>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</si>
  <si>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</si>
  <si>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</si>
  <si>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</si>
  <si>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</si>
  <si>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</si>
  <si>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</si>
  <si>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</si>
  <si>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</si>
  <si>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</si>
  <si>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</si>
  <si>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</si>
  <si>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</si>
  <si>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</si>
  <si>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</si>
  <si>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</si>
  <si>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</si>
  <si>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</si>
  <si>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</si>
  <si>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</si>
  <si>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</si>
  <si>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</si>
  <si>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</si>
  <si>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</si>
  <si>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</si>
  <si>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</si>
  <si>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</si>
  <si>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</si>
  <si>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</si>
  <si>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</si>
  <si>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</si>
  <si>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</si>
  <si>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</si>
  <si>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</si>
  <si>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</si>
  <si>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</si>
  <si>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</si>
  <si>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</si>
  <si>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</si>
  <si>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</si>
  <si>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</si>
  <si>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</si>
  <si>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</si>
  <si>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</si>
  <si>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</si>
  <si>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</si>
  <si>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</si>
  <si>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</si>
  <si>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</si>
  <si>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</si>
  <si>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</si>
  <si>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</si>
  <si>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</si>
  <si>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</si>
  <si>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</si>
  <si>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</si>
  <si>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</si>
  <si>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</si>
  <si>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</si>
  <si>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</si>
  <si>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</si>
  <si>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</si>
  <si>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</si>
  <si>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</si>
  <si>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</si>
  <si>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</si>
  <si>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</si>
  <si>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</si>
  <si>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</si>
  <si>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</si>
  <si>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</si>
  <si>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</si>
  <si>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</si>
  <si>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</si>
  <si>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</si>
  <si>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</si>
  <si>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</si>
  <si>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</si>
  <si>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</si>
  <si>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</si>
  <si>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</si>
  <si>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</si>
  <si>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</si>
  <si>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</si>
  <si>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</si>
  <si>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</si>
  <si>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</si>
  <si>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</si>
  <si>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</si>
  <si>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</si>
  <si>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</si>
  <si>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</si>
  <si>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</si>
  <si>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</si>
  <si>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</si>
  <si>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</si>
  <si>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</si>
  <si>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</si>
  <si>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</si>
  <si>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</si>
  <si>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</si>
  <si>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</si>
  <si>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</si>
  <si>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</si>
  <si>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</si>
  <si>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</si>
  <si>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</si>
  <si>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</si>
  <si>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</si>
  <si>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</si>
  <si>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</si>
  <si>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</si>
  <si>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</si>
  <si>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</si>
  <si>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</si>
  <si>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</si>
  <si>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</si>
  <si>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</si>
  <si>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</si>
  <si>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</si>
  <si>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</si>
  <si>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</si>
  <si>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</si>
  <si>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</si>
  <si>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</si>
  <si>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</si>
  <si>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</si>
  <si>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</si>
  <si>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</si>
  <si>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</si>
  <si>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</si>
  <si>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</si>
  <si>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</si>
  <si>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</si>
  <si>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</si>
  <si>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</si>
  <si>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</si>
  <si>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</si>
  <si>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</si>
  <si>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</si>
  <si>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</si>
  <si>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</si>
  <si>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</si>
  <si>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</si>
  <si>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</si>
  <si>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</si>
  <si>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</si>
  <si>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</si>
  <si>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</si>
  <si>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</si>
  <si>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</si>
  <si>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</si>
  <si>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</si>
  <si>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</si>
  <si>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</si>
  <si>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</si>
  <si>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</si>
  <si>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</si>
  <si>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</si>
  <si>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</si>
  <si>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</si>
  <si>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</si>
  <si>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</si>
  <si>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</si>
  <si>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</si>
  <si>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</si>
  <si>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</si>
  <si>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</si>
  <si>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</si>
  <si>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</si>
  <si>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</si>
  <si>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</si>
  <si>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</si>
  <si>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</si>
  <si>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</si>
  <si>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</si>
  <si>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</si>
  <si>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</si>
  <si>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</si>
  <si>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</si>
  <si>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</si>
  <si>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</si>
  <si>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</si>
  <si>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</si>
  <si>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</si>
  <si>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</si>
  <si>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</si>
  <si>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</si>
  <si>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</si>
  <si>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</si>
  <si>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</si>
  <si>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</si>
  <si>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</si>
  <si>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</si>
  <si>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</si>
  <si>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</si>
  <si>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</si>
  <si>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</si>
  <si>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</si>
  <si>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</si>
  <si>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</si>
  <si>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</si>
  <si>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</si>
  <si>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</si>
  <si>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</si>
  <si>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</si>
  <si>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</si>
  <si>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</si>
  <si>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</si>
  <si>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</si>
  <si>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</si>
  <si>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</si>
  <si>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</si>
  <si>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</si>
  <si>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</si>
  <si>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</si>
  <si>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</si>
  <si>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</si>
  <si>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</si>
  <si>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</si>
  <si>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</si>
  <si>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</si>
  <si>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</si>
  <si>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</si>
  <si>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</si>
  <si>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</si>
  <si>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</si>
  <si>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</si>
  <si>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</si>
  <si>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</si>
  <si>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</si>
  <si>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</si>
  <si>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</si>
  <si>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</si>
  <si>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</si>
  <si>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</si>
  <si>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</si>
  <si>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</si>
  <si>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</si>
  <si>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</si>
  <si>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</si>
  <si>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</si>
  <si>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</si>
  <si>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</si>
  <si>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</si>
  <si>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</si>
  <si>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</si>
  <si>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</si>
  <si>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</si>
  <si>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</si>
  <si>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</si>
  <si>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</si>
  <si>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</si>
  <si>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</si>
  <si>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</si>
  <si>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</si>
  <si>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</si>
  <si>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</si>
  <si>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</si>
  <si>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</si>
  <si>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</si>
  <si>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</si>
  <si>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</si>
  <si>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</si>
  <si>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</si>
  <si>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</si>
  <si>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</si>
  <si>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</si>
  <si>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</si>
  <si>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</si>
  <si>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</si>
  <si>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</si>
  <si>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</si>
  <si>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</si>
  <si>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</si>
  <si>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</si>
  <si>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</si>
  <si>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</si>
  <si>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</si>
  <si>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</si>
  <si>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</si>
  <si>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</si>
  <si>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</si>
  <si>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</si>
  <si>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</si>
  <si>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</si>
  <si>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</si>
  <si>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</si>
  <si>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</si>
  <si>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</si>
  <si>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</si>
  <si>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</si>
  <si>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</si>
  <si>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</si>
  <si>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</si>
  <si>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</si>
  <si>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</si>
  <si>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</si>
  <si>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</si>
  <si>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</si>
  <si>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</si>
  <si>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</si>
  <si>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</si>
  <si>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</si>
  <si>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</si>
  <si>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</si>
  <si>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</si>
  <si>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</si>
  <si>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</si>
  <si>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</si>
  <si>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</si>
  <si>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</si>
  <si>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</si>
  <si>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</si>
  <si>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</si>
  <si>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</si>
  <si>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</si>
  <si>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</si>
  <si>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</si>
  <si>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</si>
  <si>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</si>
  <si>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</si>
  <si>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</si>
  <si>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</si>
  <si>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</si>
  <si>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</si>
  <si>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</si>
  <si>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</si>
  <si>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</si>
  <si>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</si>
  <si>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</si>
  <si>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</si>
  <si>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</si>
  <si>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</si>
  <si>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</si>
  <si>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</si>
  <si>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</si>
  <si>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</si>
  <si>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</si>
  <si>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</si>
  <si>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</si>
  <si>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</si>
  <si>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</si>
  <si>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</si>
  <si>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</si>
  <si>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</si>
  <si>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</si>
  <si>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</si>
  <si>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</si>
  <si>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</si>
  <si>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</si>
  <si>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</si>
  <si>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</si>
  <si>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</si>
  <si>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</si>
  <si>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</si>
  <si>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</si>
  <si>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</si>
  <si>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</si>
  <si>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</si>
  <si>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</si>
  <si>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</si>
  <si>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</si>
  <si>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</si>
  <si>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</si>
  <si>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</si>
  <si>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</si>
  <si>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</si>
  <si>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</si>
  <si>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</si>
  <si>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</si>
  <si>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</si>
  <si>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</si>
  <si>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</si>
  <si>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</si>
  <si>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</si>
  <si>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</si>
  <si>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</si>
  <si>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</si>
  <si>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</si>
  <si>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</si>
  <si>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</si>
  <si>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</si>
  <si>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</si>
  <si>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</si>
  <si>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</si>
  <si>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</si>
  <si>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</si>
  <si>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</si>
  <si>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</si>
  <si>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</si>
  <si>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</si>
  <si>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</si>
  <si>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</si>
  <si>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</si>
  <si>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</si>
  <si>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</si>
  <si>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</si>
  <si>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</si>
  <si>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</si>
  <si>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</si>
  <si>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</si>
  <si>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</si>
  <si>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</si>
  <si>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</si>
  <si>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</si>
  <si>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</si>
  <si>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</si>
  <si>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</si>
  <si>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</si>
  <si>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</si>
  <si>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</si>
  <si>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</si>
  <si>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</si>
  <si>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</si>
  <si>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</si>
  <si>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</si>
  <si>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</si>
  <si>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</si>
  <si>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</si>
  <si>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</si>
  <si>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</si>
  <si>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</si>
  <si>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</si>
  <si>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</si>
  <si>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</si>
  <si>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</si>
  <si>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</si>
  <si>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</si>
  <si>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</si>
  <si>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</si>
  <si>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</si>
  <si>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</si>
  <si>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</si>
  <si>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</si>
  <si>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</si>
  <si>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</si>
  <si>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</si>
  <si>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</si>
  <si>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</si>
  <si>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</si>
  <si>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</si>
  <si>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</si>
  <si>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</si>
  <si>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</si>
  <si>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</si>
  <si>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</si>
  <si>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</si>
  <si>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</si>
  <si>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</si>
  <si>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</si>
  <si>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</si>
  <si>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</si>
  <si>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</si>
  <si>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</si>
  <si>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</si>
  <si>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</si>
  <si>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</si>
  <si>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</si>
  <si>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</si>
  <si>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</si>
  <si>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</si>
  <si>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</si>
  <si>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</si>
  <si>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</si>
  <si>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</si>
  <si>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</si>
  <si>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</si>
  <si>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</si>
  <si>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</si>
  <si>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</si>
  <si>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</si>
  <si>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</si>
  <si>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</si>
  <si>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</si>
  <si>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</si>
  <si>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</si>
  <si>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</si>
  <si>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</si>
  <si>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</si>
  <si>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</si>
  <si>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</si>
  <si>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</si>
  <si>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</si>
  <si>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</si>
  <si>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</si>
  <si>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</si>
  <si>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</si>
  <si>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</si>
  <si>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</si>
  <si>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</si>
  <si>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</si>
  <si>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</si>
  <si>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</si>
  <si>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</si>
  <si>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</si>
  <si>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</si>
  <si>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</si>
  <si>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</si>
  <si>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</si>
  <si>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</si>
  <si>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</si>
  <si>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</si>
  <si>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</si>
  <si>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</si>
  <si>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</si>
  <si>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</si>
  <si>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</si>
  <si>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</si>
  <si>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</si>
  <si>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</si>
  <si>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</si>
  <si>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</si>
  <si>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</si>
  <si>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</si>
  <si>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</si>
  <si>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</si>
  <si>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</si>
  <si>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</si>
  <si>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</si>
  <si>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</si>
  <si>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</si>
  <si>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</si>
  <si>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</si>
  <si>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</si>
  <si>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</si>
  <si>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</si>
  <si>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</si>
  <si>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</si>
  <si>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</si>
  <si>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</si>
  <si>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</si>
  <si>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</si>
  <si>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</si>
  <si>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</si>
  <si>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</si>
  <si>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</si>
  <si>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</si>
  <si>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</si>
  <si>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</si>
  <si>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</si>
  <si>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</si>
  <si>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</si>
  <si>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</si>
  <si>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</si>
  <si>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</si>
  <si>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</si>
  <si>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</si>
  <si>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</si>
  <si>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</si>
  <si>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</si>
  <si>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</si>
  <si>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</si>
  <si>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</si>
  <si>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</si>
  <si>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</si>
  <si>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</si>
  <si>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</si>
  <si>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</si>
  <si>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</si>
  <si>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</si>
  <si>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</si>
  <si>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</si>
  <si>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</si>
  <si>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</si>
  <si>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</si>
  <si>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</si>
  <si>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</si>
  <si>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</si>
  <si>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</si>
  <si>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</si>
  <si>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</si>
  <si>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</si>
  <si>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</si>
  <si>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</si>
  <si>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</si>
  <si>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</si>
  <si>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</si>
  <si>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</si>
  <si>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</si>
  <si>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</si>
  <si>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</si>
  <si>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</si>
  <si>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</si>
  <si>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</si>
  <si>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</si>
  <si>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</si>
  <si>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</si>
  <si>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</si>
  <si>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</si>
  <si>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</si>
  <si>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</si>
  <si>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</si>
  <si>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</si>
  <si>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</si>
  <si>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</si>
  <si>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</si>
  <si>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</si>
  <si>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</si>
  <si>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</si>
  <si>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</si>
  <si>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</si>
  <si>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</si>
  <si>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</si>
  <si>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</si>
  <si>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</si>
  <si>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</si>
  <si>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</si>
  <si>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</si>
  <si>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</si>
  <si>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</si>
  <si>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</si>
  <si>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</si>
  <si>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</si>
  <si>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</si>
  <si>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</si>
  <si>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</si>
  <si>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</si>
  <si>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</si>
  <si>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</si>
  <si>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</si>
  <si>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</si>
  <si>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</si>
  <si>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</si>
  <si>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</si>
  <si>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</si>
  <si>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</si>
  <si>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</si>
  <si>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</si>
  <si>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</si>
  <si>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</si>
  <si>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</si>
  <si>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</si>
  <si>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</si>
  <si>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</si>
  <si>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</si>
  <si>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</si>
  <si>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</si>
  <si>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</si>
  <si>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</si>
  <si>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</si>
  <si>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</si>
  <si>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</si>
  <si>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</si>
  <si>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</si>
  <si>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</si>
  <si>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</si>
  <si>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</si>
  <si>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</si>
  <si>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</si>
  <si>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</si>
  <si>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</si>
  <si>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</si>
  <si>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</si>
  <si>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</si>
  <si>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</si>
  <si>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</si>
  <si>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</si>
  <si>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</si>
  <si>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</si>
  <si>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</si>
  <si>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</si>
  <si>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</si>
  <si>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</si>
  <si>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</si>
  <si>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</si>
  <si>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</si>
  <si>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</si>
  <si>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</si>
  <si>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</si>
  <si>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</si>
  <si>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</si>
  <si>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</si>
  <si>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</si>
  <si>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</si>
  <si>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</si>
  <si>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</si>
  <si>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</si>
  <si>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</si>
  <si>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</si>
  <si>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</si>
  <si>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</si>
  <si>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</si>
  <si>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</si>
  <si>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</si>
  <si>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</si>
  <si>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</si>
  <si>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</si>
  <si>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</si>
  <si>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</si>
  <si>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</si>
  <si>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</si>
  <si>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</si>
  <si>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</si>
  <si>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</si>
  <si>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</si>
  <si>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</si>
  <si>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</si>
  <si>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</si>
  <si>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</si>
  <si>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</si>
  <si>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</si>
  <si>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</si>
  <si>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</si>
  <si>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</si>
  <si>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</si>
  <si>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</si>
  <si>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</si>
  <si>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</si>
  <si>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</si>
  <si>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</si>
  <si>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</si>
  <si>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</si>
  <si>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</si>
  <si>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</si>
  <si>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</si>
  <si>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</si>
  <si>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</si>
  <si>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</si>
  <si>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</si>
  <si>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</si>
  <si>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</si>
  <si>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</si>
  <si>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</si>
  <si>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</si>
  <si>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</si>
  <si>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</si>
  <si>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</si>
  <si>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</si>
  <si>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</si>
  <si>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</si>
  <si>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</si>
  <si>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</si>
  <si>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</si>
  <si>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</si>
  <si>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</si>
  <si>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</si>
  <si>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</si>
  <si>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</si>
  <si>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</si>
  <si>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</si>
  <si>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</si>
  <si>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</si>
  <si>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</si>
  <si>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</si>
  <si>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</si>
  <si>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</si>
  <si>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</si>
  <si>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</si>
  <si>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</si>
  <si>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</si>
  <si>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</si>
  <si>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</si>
  <si>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</si>
  <si>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</si>
  <si>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</si>
  <si>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</si>
  <si>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</si>
  <si>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</si>
  <si>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</si>
  <si>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</si>
  <si>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</si>
  <si>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</si>
  <si>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</si>
  <si>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</si>
  <si>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</si>
  <si>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</si>
  <si>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</si>
  <si>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</si>
  <si>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</si>
  <si>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</si>
  <si>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</si>
  <si>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</si>
  <si>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</si>
  <si>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</si>
  <si>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</si>
  <si>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</si>
  <si>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</si>
  <si>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</si>
  <si>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</si>
  <si>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</si>
  <si>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</si>
  <si>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</si>
  <si>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</si>
  <si>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</si>
  <si>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</si>
  <si>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</si>
  <si>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</si>
  <si>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</si>
  <si>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</si>
  <si>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</si>
  <si>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</si>
  <si>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</si>
  <si>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</si>
  <si>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</si>
  <si>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</si>
  <si>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</si>
  <si>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</si>
  <si>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</si>
  <si>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</si>
  <si>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</si>
  <si>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</si>
  <si>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</si>
  <si>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</si>
  <si>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</si>
  <si>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</si>
  <si>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</si>
  <si>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</si>
  <si>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</si>
  <si>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</si>
  <si>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</si>
  <si>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</si>
  <si>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</si>
  <si>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</si>
  <si>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</si>
  <si>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</si>
  <si>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</si>
  <si>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</si>
  <si>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</si>
  <si>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</si>
  <si>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</si>
  <si>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</si>
  <si>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</si>
  <si>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</si>
  <si>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</si>
  <si>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</si>
  <si>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</si>
  <si>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</si>
  <si>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</si>
  <si>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</si>
  <si>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</si>
  <si>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</si>
  <si>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</si>
  <si>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</si>
  <si>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</si>
  <si>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</si>
  <si>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</si>
  <si>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</si>
  <si>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</si>
  <si>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</si>
  <si>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</si>
  <si>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</si>
  <si>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</si>
  <si>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</si>
  <si>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</si>
  <si>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</si>
  <si>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</si>
  <si>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</si>
  <si>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</si>
  <si>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</si>
  <si>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</si>
  <si>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</si>
  <si>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</si>
  <si>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</si>
  <si>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</si>
  <si>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</si>
  <si>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</si>
  <si>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</si>
  <si>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</si>
  <si>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</si>
  <si>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</si>
  <si>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</si>
  <si>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</si>
  <si>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</si>
  <si>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</si>
  <si>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</si>
  <si>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</si>
  <si>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</si>
  <si>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</si>
  <si>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</si>
  <si>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</si>
  <si>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</si>
  <si>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</si>
  <si>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</si>
  <si>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</si>
  <si>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</si>
  <si>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</si>
  <si>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</si>
  <si>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</si>
  <si>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</si>
  <si>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</si>
  <si>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</si>
  <si>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</si>
  <si>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</si>
  <si>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</si>
  <si>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</si>
  <si>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</si>
  <si>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</si>
  <si>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</si>
  <si>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</si>
  <si>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</si>
  <si>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</si>
  <si>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</si>
  <si>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</si>
  <si>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</si>
  <si>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</si>
  <si>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</si>
  <si>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</si>
  <si>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</si>
  <si>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</si>
  <si>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</si>
  <si>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</si>
  <si>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</si>
  <si>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</si>
  <si>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</si>
  <si>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</si>
  <si>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</si>
  <si>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</si>
  <si>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</si>
  <si>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</si>
  <si>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</si>
  <si>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</si>
  <si>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</si>
  <si>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</si>
  <si>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</si>
  <si>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</si>
  <si>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</si>
  <si>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</si>
  <si>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</si>
  <si>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</si>
  <si>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</si>
  <si>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</si>
  <si>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</si>
  <si>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</si>
  <si>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</si>
  <si>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</si>
  <si>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</si>
  <si>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</si>
  <si>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</si>
  <si>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</si>
  <si>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</si>
  <si>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</si>
  <si>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</si>
  <si>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</si>
  <si>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</si>
  <si>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</si>
  <si>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</si>
  <si>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</si>
  <si>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</si>
  <si>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</si>
  <si>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</si>
  <si>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</si>
  <si>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</si>
  <si>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</si>
  <si>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</si>
  <si>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</si>
  <si>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</si>
  <si>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</si>
  <si>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</si>
  <si>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</si>
  <si>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</si>
  <si>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</si>
  <si>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</si>
  <si>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</si>
  <si>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</si>
  <si>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</si>
  <si>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</si>
  <si>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</si>
  <si>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</si>
  <si>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</si>
  <si>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</si>
  <si>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</si>
  <si>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</si>
  <si>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</si>
  <si>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</si>
  <si>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</si>
  <si>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</si>
  <si>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</si>
  <si>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</si>
  <si>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</si>
  <si>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</si>
  <si>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</si>
  <si>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</si>
  <si>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</si>
  <si>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</si>
  <si>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</si>
  <si>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</si>
  <si>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</si>
  <si>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</si>
  <si>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</si>
  <si>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</si>
  <si>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</si>
  <si>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</si>
  <si>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</si>
  <si>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</si>
  <si>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</si>
  <si>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</si>
  <si>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</si>
  <si>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</si>
  <si>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</si>
  <si>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</si>
  <si>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</si>
  <si>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</si>
  <si>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</si>
  <si>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</si>
  <si>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</si>
  <si>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</si>
  <si>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</si>
  <si>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</si>
  <si>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</si>
  <si>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</si>
  <si>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</si>
  <si>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</si>
  <si>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</si>
  <si>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</si>
  <si>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</si>
  <si>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</si>
  <si>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</si>
  <si>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</si>
  <si>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</si>
  <si>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</si>
  <si>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</si>
  <si>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</si>
  <si>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</si>
  <si>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</si>
  <si>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</si>
  <si>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</si>
  <si>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</si>
  <si>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</si>
  <si>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</si>
  <si>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</si>
  <si>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</si>
  <si>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</si>
  <si>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</si>
  <si>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</si>
  <si>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</si>
  <si>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</si>
  <si>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</si>
  <si>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</si>
  <si>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</si>
  <si>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</si>
  <si>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</si>
  <si>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</si>
  <si>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</si>
  <si>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</si>
  <si>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</si>
  <si>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</si>
  <si>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</si>
  <si>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</si>
  <si>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</si>
  <si>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</si>
  <si>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</si>
  <si>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</si>
  <si>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</si>
  <si>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</si>
  <si>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</si>
  <si>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</si>
  <si>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</si>
  <si>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</si>
  <si>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</si>
  <si>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</si>
  <si>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</si>
  <si>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</si>
  <si>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</si>
  <si>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</si>
  <si>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</si>
  <si>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</si>
  <si>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</si>
  <si>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</si>
  <si>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</si>
  <si>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</si>
  <si>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</si>
  <si>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</si>
  <si>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</si>
  <si>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</si>
  <si>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</si>
  <si>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</si>
  <si>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</si>
  <si>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</si>
  <si>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</si>
  <si>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</si>
  <si>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</si>
  <si>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</si>
  <si>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</si>
  <si>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</si>
  <si>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</si>
  <si>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</si>
  <si>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</si>
  <si>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</si>
  <si>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</si>
  <si>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</si>
  <si>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</si>
  <si>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</si>
  <si>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</si>
  <si>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</si>
  <si>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</si>
  <si>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</si>
  <si>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</si>
  <si>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</si>
  <si>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</si>
  <si>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</si>
  <si>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</si>
  <si>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</si>
  <si>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</si>
  <si>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</si>
  <si>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</si>
  <si>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</si>
  <si>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</si>
  <si>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</si>
  <si>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</si>
  <si>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</si>
  <si>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</si>
  <si>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</si>
  <si>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</si>
  <si>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</si>
  <si>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</si>
  <si>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</si>
  <si>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</si>
  <si>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</si>
  <si>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</si>
  <si>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</si>
  <si>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</si>
  <si>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</si>
  <si>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</si>
  <si>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</si>
  <si>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</si>
  <si>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</si>
  <si>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</si>
  <si>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</si>
  <si>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</si>
  <si>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</si>
  <si>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</si>
  <si>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</si>
  <si>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</si>
  <si>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</si>
  <si>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</si>
  <si>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</si>
  <si>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</si>
  <si>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</si>
  <si>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</si>
  <si>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</si>
  <si>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</si>
  <si>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</si>
  <si>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</si>
  <si>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</si>
  <si>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</si>
  <si>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</si>
  <si>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</si>
  <si>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</si>
  <si>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</si>
  <si>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</si>
  <si>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</si>
  <si>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</si>
  <si>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</si>
  <si>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</si>
  <si>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</si>
  <si>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</si>
  <si>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</si>
  <si>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</si>
  <si>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</si>
  <si>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</si>
  <si>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</si>
  <si>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</si>
  <si>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</si>
  <si>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</si>
  <si>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</si>
  <si>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</si>
  <si>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</si>
  <si>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</si>
  <si>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</si>
  <si>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</si>
  <si>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</si>
  <si>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</si>
  <si>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</si>
  <si>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</si>
  <si>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</si>
  <si>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</si>
  <si>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</si>
  <si>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</si>
  <si>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</si>
  <si>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</si>
  <si>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</si>
  <si>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</si>
  <si>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</si>
  <si>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</si>
  <si>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</si>
  <si>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</si>
  <si>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</si>
  <si>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</si>
  <si>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</si>
  <si>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</si>
  <si>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</si>
  <si>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</si>
  <si>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</si>
  <si>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</si>
  <si>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</si>
  <si>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</si>
  <si>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</si>
  <si>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</si>
  <si>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</si>
  <si>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</si>
  <si>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</si>
  <si>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</si>
  <si>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</si>
  <si>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</si>
  <si>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</si>
  <si>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</si>
  <si>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</si>
  <si>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</si>
  <si>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</si>
  <si>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</si>
  <si>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</si>
  <si>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</si>
  <si>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</si>
  <si>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</si>
  <si>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</si>
  <si>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</si>
  <si>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</si>
  <si>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</si>
  <si>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</si>
  <si>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</si>
  <si>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</si>
  <si>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</si>
  <si>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</si>
  <si>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</si>
  <si>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</si>
  <si>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</si>
  <si>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</si>
  <si>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</si>
  <si>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</si>
  <si>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</si>
  <si>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</si>
  <si>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</si>
  <si>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</si>
  <si>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</si>
  <si>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</si>
  <si>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</si>
  <si>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</si>
  <si>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</si>
  <si>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</si>
  <si>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</si>
  <si>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</si>
  <si>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</si>
  <si>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</si>
  <si>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</si>
  <si>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</si>
  <si>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</si>
  <si>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</si>
  <si>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</si>
  <si>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</si>
  <si>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</si>
  <si>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</si>
  <si>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</si>
  <si>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</si>
  <si>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</si>
  <si>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</si>
  <si>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</si>
  <si>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</si>
  <si>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</si>
  <si>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</si>
  <si>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</si>
  <si>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</si>
  <si>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</si>
  <si>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</si>
  <si>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</si>
  <si>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</si>
  <si>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</si>
  <si>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</si>
  <si>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</si>
  <si>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</si>
  <si>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</si>
  <si>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</si>
  <si>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</si>
  <si>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</si>
  <si>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</si>
  <si>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</si>
  <si>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</si>
  <si>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</si>
  <si>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</si>
  <si>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</si>
  <si>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</si>
  <si>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</si>
  <si>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</si>
  <si>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</si>
  <si>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</si>
  <si>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</si>
  <si>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</si>
  <si>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</si>
  <si>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</si>
  <si>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</si>
  <si>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</si>
  <si>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</si>
  <si>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</si>
  <si>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</si>
  <si>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</si>
  <si>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</si>
  <si>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</si>
  <si>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</si>
  <si>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</si>
  <si>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</si>
  <si>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</si>
  <si>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</si>
  <si>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</si>
  <si>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</si>
  <si>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</si>
  <si>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</si>
  <si>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</si>
  <si>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</si>
  <si>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</si>
  <si>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</si>
  <si>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</si>
  <si>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</si>
  <si>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</si>
  <si>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</si>
  <si>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</si>
  <si>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</si>
  <si>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</si>
  <si>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</si>
  <si>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</si>
  <si>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</si>
  <si>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</si>
  <si>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</si>
  <si>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</si>
  <si>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</si>
  <si>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</si>
  <si>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</si>
  <si>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</si>
  <si>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</si>
  <si>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</si>
  <si>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</si>
  <si>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</si>
  <si>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</si>
  <si>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</si>
  <si>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</si>
  <si>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</si>
  <si>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</si>
  <si>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</si>
  <si>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</si>
  <si>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</si>
  <si>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</si>
  <si>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</si>
  <si>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</si>
  <si>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</si>
  <si>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</si>
  <si>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</si>
  <si>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</si>
  <si>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</si>
  <si>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</si>
  <si>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</si>
  <si>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</si>
  <si>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</si>
  <si>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</si>
  <si>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</si>
  <si>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</si>
  <si>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</si>
  <si>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</si>
  <si>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</si>
  <si>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</si>
  <si>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</si>
  <si>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</si>
  <si>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</si>
  <si>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</si>
  <si>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</si>
  <si>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</si>
  <si>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</si>
  <si>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</si>
  <si>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</si>
  <si>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</si>
  <si>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</si>
  <si>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</si>
  <si>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</si>
  <si>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</si>
  <si>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</si>
  <si>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</si>
  <si>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</si>
  <si>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</si>
  <si>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</si>
  <si>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</si>
  <si>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</si>
  <si>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</si>
  <si>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</si>
  <si>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</si>
  <si>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</si>
  <si>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</si>
  <si>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</si>
  <si>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</si>
  <si>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</si>
  <si>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</si>
  <si>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</si>
  <si>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</si>
  <si>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</si>
  <si>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</si>
  <si>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</si>
  <si>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</si>
  <si>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</si>
  <si>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</si>
  <si>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</si>
  <si>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</si>
  <si>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</si>
  <si>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</si>
  <si>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</si>
  <si>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</si>
  <si>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</si>
  <si>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</si>
  <si>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</si>
  <si>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</si>
  <si>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</si>
  <si>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</si>
  <si>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</si>
  <si>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</si>
  <si>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</si>
  <si>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</si>
  <si>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</si>
  <si>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</si>
  <si>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</si>
  <si>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</si>
  <si>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</si>
  <si>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</si>
  <si>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</si>
  <si>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</si>
  <si>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</si>
  <si>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</si>
  <si>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</si>
  <si>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</si>
  <si>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</si>
  <si>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</si>
  <si>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</si>
  <si>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</si>
  <si>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</si>
  <si>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</si>
  <si>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</si>
  <si>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</si>
  <si>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</si>
  <si>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</si>
  <si>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</si>
  <si>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</si>
  <si>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</si>
  <si>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</si>
  <si>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</si>
  <si>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</si>
  <si>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</si>
  <si>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</si>
  <si>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</si>
  <si>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</si>
  <si>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</si>
  <si>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</si>
  <si>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</si>
  <si>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</si>
  <si>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</si>
  <si>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</si>
  <si>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</si>
  <si>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</si>
  <si>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</si>
  <si>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</si>
  <si>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</si>
  <si>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</si>
  <si>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</si>
  <si>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</si>
  <si>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</si>
  <si>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</si>
  <si>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</si>
  <si>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</si>
  <si>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</si>
  <si>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</si>
  <si>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</si>
  <si>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</si>
  <si>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</si>
  <si>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</si>
  <si>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</si>
  <si>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</si>
  <si>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</si>
  <si>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</si>
  <si>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</si>
  <si>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</si>
  <si>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</si>
  <si>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</si>
  <si>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</si>
  <si>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</si>
  <si>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</si>
  <si>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</si>
  <si>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</si>
  <si>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</si>
  <si>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</si>
  <si>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</si>
  <si>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</si>
  <si>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</si>
  <si>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</si>
  <si>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</si>
  <si>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</si>
  <si>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</si>
  <si>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</si>
  <si>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</si>
  <si>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</si>
  <si>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</si>
  <si>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</si>
  <si>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</si>
  <si>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</si>
  <si>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</si>
  <si>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</si>
  <si>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</si>
  <si>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</si>
  <si>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</si>
  <si>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</si>
  <si>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</si>
  <si>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</si>
  <si>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</si>
  <si>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</si>
  <si>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</si>
  <si>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</si>
  <si>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</si>
  <si>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</si>
  <si>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</si>
  <si>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</si>
  <si>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</si>
  <si>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</si>
  <si>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</si>
  <si>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</si>
  <si>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</si>
  <si>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</si>
  <si>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</si>
  <si>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</si>
  <si>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</si>
  <si>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</si>
  <si>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</si>
  <si>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</si>
  <si>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</si>
  <si>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</si>
  <si>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</si>
  <si>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</si>
  <si>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</si>
  <si>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</si>
  <si>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</si>
  <si>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</si>
  <si>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</si>
  <si>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</si>
  <si>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</si>
  <si>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</si>
  <si>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</si>
  <si>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</si>
  <si>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</si>
  <si>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</si>
  <si>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</si>
  <si>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</si>
  <si>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</si>
  <si>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</si>
  <si>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</si>
  <si>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</si>
  <si>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</si>
  <si>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</si>
  <si>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</si>
  <si>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</si>
  <si>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</si>
  <si>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</si>
  <si>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</si>
  <si>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</si>
  <si>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</si>
  <si>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</si>
  <si>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</si>
  <si>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</si>
  <si>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</si>
  <si>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</si>
  <si>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</si>
  <si>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</si>
  <si>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</si>
  <si>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</si>
  <si>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</si>
  <si>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</si>
  <si>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</si>
  <si>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</si>
  <si>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</si>
  <si>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</si>
  <si>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</si>
  <si>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</si>
  <si>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</si>
  <si>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</si>
  <si>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</si>
  <si>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</si>
  <si>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</si>
  <si>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</si>
  <si>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</si>
  <si>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</si>
  <si>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</si>
  <si>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</si>
  <si>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</si>
  <si>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</si>
  <si>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</si>
  <si>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</si>
  <si>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</si>
  <si>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</si>
  <si>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</si>
  <si>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</si>
  <si>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</si>
  <si>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</si>
  <si>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</si>
  <si>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</si>
  <si>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</si>
  <si>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</si>
  <si>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</si>
  <si>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</si>
  <si>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</si>
  <si>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</si>
  <si>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</si>
  <si>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</si>
  <si>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</si>
  <si>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</si>
  <si>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</si>
  <si>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</si>
  <si>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</si>
  <si>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</si>
  <si>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</si>
  <si>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</si>
  <si>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</si>
  <si>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</si>
  <si>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</si>
  <si>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</si>
  <si>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</si>
  <si>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</si>
  <si>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</si>
  <si>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</si>
  <si>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</si>
  <si>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</si>
  <si>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</si>
  <si>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</si>
  <si>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</si>
  <si>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</si>
  <si>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</si>
  <si>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</si>
  <si>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</si>
  <si>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</si>
  <si>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</si>
  <si>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</si>
  <si>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</si>
  <si>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</si>
  <si>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</si>
  <si>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</si>
  <si>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</si>
  <si>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</si>
  <si>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</si>
  <si>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</si>
  <si>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</si>
  <si>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</si>
  <si>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</si>
  <si>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</si>
  <si>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</si>
  <si>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</si>
  <si>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</si>
  <si>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</si>
  <si>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</si>
  <si>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</si>
  <si>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</si>
  <si>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</si>
  <si>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</si>
  <si>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</si>
  <si>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</si>
  <si>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</si>
  <si>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</si>
  <si>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</si>
  <si>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</si>
  <si>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</si>
  <si>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</si>
  <si>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</si>
  <si>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</si>
  <si>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</si>
  <si>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</si>
  <si>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</si>
  <si>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</si>
  <si>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</si>
  <si>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</si>
  <si>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</si>
  <si>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</si>
  <si>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</si>
  <si>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</si>
  <si>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</si>
  <si>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</si>
  <si>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</si>
  <si>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</si>
  <si>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</si>
  <si>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</si>
  <si>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</si>
  <si>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</si>
  <si>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</si>
  <si>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</si>
  <si>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</si>
  <si>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</si>
  <si>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</si>
  <si>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</si>
  <si>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</si>
  <si>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</si>
  <si>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</si>
  <si>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</si>
  <si>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</si>
  <si>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</si>
  <si>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</si>
  <si>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</si>
  <si>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</si>
  <si>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</si>
  <si>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</si>
  <si>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</si>
  <si>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</si>
  <si>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</si>
  <si>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</si>
  <si>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</si>
  <si>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</si>
  <si>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</si>
  <si>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</si>
  <si>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</si>
  <si>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</si>
  <si>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</si>
  <si>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</si>
  <si>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</si>
  <si>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</si>
  <si>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</si>
  <si>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</si>
  <si>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</si>
  <si>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</si>
  <si>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</si>
  <si>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</si>
  <si>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</si>
  <si>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</si>
  <si>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</si>
  <si>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</si>
  <si>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</si>
  <si>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</si>
  <si>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</si>
  <si>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</si>
  <si>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</si>
  <si>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</si>
  <si>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</si>
  <si>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</si>
  <si>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</si>
  <si>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</si>
  <si>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</si>
  <si>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</si>
  <si>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</si>
  <si>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</si>
  <si>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</si>
  <si>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</si>
  <si>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</si>
  <si>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</si>
  <si>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</si>
  <si>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</si>
  <si>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</si>
  <si>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</si>
  <si>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</si>
  <si>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</si>
  <si>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</si>
  <si>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</si>
  <si>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</si>
  <si>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</si>
  <si>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</si>
  <si>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</si>
  <si>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</si>
  <si>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</si>
  <si>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</si>
  <si>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</si>
  <si>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</si>
  <si>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</si>
  <si>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</si>
  <si>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</si>
  <si>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</si>
  <si>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</si>
  <si>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</si>
  <si>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</si>
  <si>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</si>
  <si>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</si>
  <si>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</si>
  <si>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</si>
  <si>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</si>
  <si>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</si>
  <si>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</si>
  <si>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</si>
  <si>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</si>
  <si>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</si>
  <si>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</si>
  <si>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</si>
  <si>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</si>
  <si>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</si>
  <si>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</si>
  <si>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</si>
  <si>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</si>
  <si>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</si>
  <si>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</si>
  <si>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</si>
  <si>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</si>
  <si>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</si>
  <si>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</si>
  <si>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</si>
  <si>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</si>
  <si>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</si>
  <si>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</si>
  <si>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</si>
  <si>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</si>
  <si>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</si>
  <si>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</si>
  <si>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</si>
  <si>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</si>
  <si>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</si>
  <si>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</si>
  <si>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</si>
  <si>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</si>
  <si>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</si>
  <si>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</si>
  <si>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</si>
  <si>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</si>
  <si>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</si>
  <si>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</si>
  <si>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</si>
  <si>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</si>
  <si>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</si>
  <si>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</si>
  <si>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</si>
  <si>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</si>
  <si>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</si>
  <si>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</si>
  <si>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</si>
  <si>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</si>
  <si>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</si>
  <si>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</si>
  <si>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</si>
  <si>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</si>
  <si>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</si>
  <si>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</si>
  <si>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</si>
  <si>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</si>
  <si>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</si>
  <si>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</si>
  <si>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</si>
  <si>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</si>
  <si>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</si>
  <si>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</si>
  <si>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</si>
  <si>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</si>
  <si>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</si>
  <si>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</si>
  <si>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</si>
  <si>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</si>
  <si>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</si>
  <si>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</si>
  <si>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</si>
  <si>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</si>
  <si>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</si>
  <si>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</si>
  <si>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</si>
  <si>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</si>
  <si>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</si>
  <si>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</si>
  <si>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</si>
  <si>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</si>
  <si>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</si>
  <si>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</si>
  <si>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</si>
  <si>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</si>
  <si>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</si>
  <si>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</si>
  <si>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</si>
  <si>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</si>
  <si>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</si>
  <si>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</si>
  <si>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</si>
  <si>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</si>
  <si>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</si>
  <si>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</si>
  <si>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</si>
  <si>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</si>
  <si>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</si>
  <si>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</si>
  <si>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</si>
  <si>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</si>
  <si>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</si>
  <si>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</si>
  <si>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</si>
  <si>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</si>
  <si>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</si>
  <si>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</si>
  <si>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</si>
  <si>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</si>
  <si>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</si>
  <si>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</si>
  <si>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</si>
  <si>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</si>
  <si>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</si>
  <si>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</si>
  <si>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</si>
  <si>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</si>
  <si>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</si>
  <si>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</si>
  <si>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</si>
  <si>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</si>
  <si>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</si>
  <si>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</si>
  <si>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</si>
  <si>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</si>
  <si>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</si>
  <si>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</si>
  <si>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</si>
  <si>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</si>
  <si>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</si>
  <si>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</si>
  <si>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</si>
  <si>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</si>
  <si>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</si>
  <si>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</si>
  <si>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</si>
  <si>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</si>
  <si>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</si>
  <si>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</si>
  <si>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</si>
  <si>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</si>
  <si>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</si>
  <si>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</si>
  <si>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</si>
  <si>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</si>
  <si>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</si>
  <si>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</si>
  <si>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</si>
  <si>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</si>
  <si>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</si>
  <si>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</si>
  <si>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</si>
  <si>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</si>
  <si>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</si>
  <si>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</si>
  <si>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</si>
  <si>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</si>
  <si>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</si>
  <si>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</si>
  <si>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</si>
  <si>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</si>
  <si>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</si>
  <si>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</si>
  <si>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</si>
  <si>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</si>
  <si>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</si>
  <si>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</si>
  <si>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</si>
  <si>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</si>
  <si>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</si>
  <si>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</si>
  <si>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</si>
  <si>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</si>
  <si>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</si>
  <si>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</si>
  <si>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</si>
  <si>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</si>
  <si>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</si>
  <si>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</si>
  <si>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</si>
  <si>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</si>
  <si>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</si>
  <si>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</si>
  <si>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</si>
  <si>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</si>
  <si>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</si>
  <si>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</si>
  <si>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</si>
  <si>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</si>
  <si>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</si>
  <si>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</si>
  <si>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</si>
  <si>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</si>
  <si>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</si>
  <si>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</si>
  <si>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</si>
  <si>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</si>
  <si>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</si>
  <si>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</si>
  <si>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</si>
  <si>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</si>
  <si>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</si>
  <si>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</si>
  <si>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</si>
  <si>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</si>
  <si>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</si>
  <si>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</si>
  <si>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</si>
  <si>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</si>
  <si>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</si>
  <si>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</si>
  <si>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</si>
  <si>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</si>
  <si>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</si>
  <si>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</si>
  <si>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</si>
  <si>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</si>
  <si>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</si>
  <si>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</si>
  <si>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</si>
  <si>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</si>
  <si>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</si>
  <si>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</si>
  <si>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</si>
  <si>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</si>
  <si>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</si>
  <si>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</si>
  <si>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</si>
  <si>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</si>
  <si>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</si>
  <si>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</si>
  <si>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</si>
  <si>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</si>
  <si>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</si>
  <si>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</si>
  <si>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</si>
  <si>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</si>
  <si>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</si>
  <si>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</si>
  <si>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</si>
  <si>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</si>
  <si>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</si>
  <si>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</si>
  <si>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</si>
  <si>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</si>
  <si>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</si>
  <si>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</si>
  <si>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</si>
  <si>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</si>
  <si>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</si>
  <si>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</si>
  <si>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</si>
  <si>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</si>
  <si>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</si>
  <si>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</si>
  <si>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</si>
  <si>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</si>
  <si>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</si>
  <si>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</si>
  <si>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</si>
  <si>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</si>
  <si>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</si>
  <si>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</si>
  <si>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</si>
  <si>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</si>
  <si>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</si>
  <si>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</si>
  <si>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</si>
  <si>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</si>
  <si>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</si>
  <si>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</si>
  <si>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</si>
  <si>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</si>
  <si>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</si>
  <si>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</si>
  <si>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</si>
  <si>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</si>
  <si>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</si>
  <si>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</si>
  <si>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</si>
  <si>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</si>
  <si>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</si>
  <si>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</si>
  <si>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</si>
  <si>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</si>
  <si>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</si>
  <si>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</si>
  <si>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</si>
  <si>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</si>
  <si>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</si>
  <si>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</si>
  <si>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</si>
  <si>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</si>
  <si>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</si>
  <si>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</si>
  <si>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</si>
  <si>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</si>
  <si>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</si>
  <si>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</si>
  <si>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</si>
  <si>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</si>
  <si>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</si>
  <si>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</si>
  <si>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</si>
  <si>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</si>
  <si>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</si>
  <si>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</si>
  <si>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</si>
  <si>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</si>
  <si>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</si>
  <si>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</si>
  <si>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</si>
  <si>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</si>
  <si>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</si>
  <si>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</si>
  <si>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</si>
  <si>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</si>
  <si>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</si>
  <si>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</si>
  <si>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</si>
  <si>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</si>
  <si>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</si>
  <si>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</si>
  <si>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</si>
  <si>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</si>
  <si>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</si>
  <si>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</si>
  <si>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</si>
  <si>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</si>
  <si>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</si>
  <si>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</si>
  <si>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</si>
  <si>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</si>
  <si>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</si>
  <si>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</si>
  <si>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</si>
  <si>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</si>
  <si>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</si>
  <si>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</si>
  <si>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</si>
  <si>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</si>
  <si>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</si>
  <si>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</si>
  <si>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</si>
  <si>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</si>
  <si>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</si>
  <si>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</si>
  <si>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</si>
  <si>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</si>
  <si>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</si>
  <si>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</si>
  <si>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</si>
  <si>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</si>
  <si>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</si>
  <si>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</si>
  <si>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</si>
  <si>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</si>
  <si>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</si>
  <si>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</si>
  <si>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</si>
  <si>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</si>
  <si>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</si>
  <si>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</si>
  <si>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</si>
  <si>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</si>
  <si>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</si>
  <si>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</si>
  <si>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</si>
  <si>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</si>
  <si>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</si>
  <si>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</si>
  <si>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</si>
  <si>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</si>
  <si>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</si>
  <si>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</si>
  <si>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</si>
  <si>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</si>
  <si>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</si>
  <si>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</si>
  <si>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</si>
  <si>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</si>
  <si>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</si>
  <si>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</si>
  <si>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</si>
  <si>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</si>
  <si>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</si>
  <si>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</si>
  <si>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</si>
  <si>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</si>
  <si>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</si>
  <si>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</si>
  <si>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</si>
  <si>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</si>
  <si>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</si>
  <si>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</si>
  <si>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</si>
  <si>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</si>
  <si>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</si>
  <si>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</si>
  <si>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</si>
  <si>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</si>
  <si>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</si>
  <si>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</si>
  <si>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</si>
  <si>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</si>
  <si>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</si>
  <si>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</si>
  <si>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</si>
  <si>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</si>
  <si>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</si>
  <si>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</si>
  <si>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</si>
  <si>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</si>
  <si>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</si>
  <si>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</si>
  <si>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</si>
  <si>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</si>
  <si>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</si>
  <si>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</si>
  <si>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</si>
  <si>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</si>
  <si>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</si>
  <si>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</si>
  <si>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</si>
  <si>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</si>
  <si>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</si>
  <si>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</si>
  <si>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</si>
  <si>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</si>
  <si>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</si>
  <si>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</si>
  <si>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</si>
  <si>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</si>
  <si>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</si>
  <si>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</si>
  <si>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</si>
  <si>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</si>
  <si>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</si>
  <si>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</si>
  <si>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</si>
  <si>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</si>
  <si>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</si>
  <si>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</si>
  <si>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</si>
  <si>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</si>
  <si>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</si>
  <si>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</si>
  <si>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</si>
  <si>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</si>
  <si>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</si>
  <si>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</si>
  <si>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</si>
  <si>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</si>
  <si>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</si>
  <si>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</si>
  <si>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</si>
  <si>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</si>
  <si>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</si>
  <si>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</si>
  <si>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</si>
  <si>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</si>
  <si>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</si>
  <si>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</si>
  <si>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</si>
  <si>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</si>
  <si>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</si>
  <si>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</si>
  <si>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</si>
  <si>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</si>
  <si>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</si>
  <si>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</si>
  <si>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</si>
  <si>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</si>
  <si>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</si>
  <si>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</si>
  <si>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</si>
  <si>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</si>
  <si>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</si>
  <si>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</si>
  <si>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</si>
  <si>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</si>
  <si>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</si>
  <si>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</si>
  <si>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</si>
  <si>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</si>
  <si>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</si>
  <si>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</si>
  <si>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</si>
  <si>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</si>
  <si>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</si>
  <si>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</si>
  <si>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</si>
  <si>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</si>
  <si>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</si>
  <si>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</si>
  <si>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</si>
  <si>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</si>
  <si>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</si>
  <si>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</si>
  <si>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</si>
  <si>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</si>
  <si>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</si>
  <si>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</si>
  <si>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</si>
  <si>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</si>
  <si>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</si>
  <si>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</si>
  <si>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</si>
  <si>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</si>
  <si>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</si>
  <si>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</si>
  <si>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</si>
  <si>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</si>
  <si>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</si>
  <si>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</si>
  <si>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</si>
  <si>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</si>
  <si>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</si>
  <si>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</si>
  <si>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</si>
  <si>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</si>
  <si>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</si>
  <si>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</si>
  <si>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</si>
  <si>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</si>
  <si>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</si>
  <si>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</si>
  <si>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</si>
  <si>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</si>
  <si>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</si>
  <si>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</si>
  <si>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</si>
  <si>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</si>
  <si>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</si>
  <si>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</si>
  <si>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</si>
  <si>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</si>
  <si>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</si>
  <si>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</si>
  <si>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</si>
  <si>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</si>
  <si>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</si>
  <si>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</si>
  <si>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</si>
  <si>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</si>
  <si>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</si>
  <si>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</si>
  <si>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</si>
  <si>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</si>
  <si>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</si>
  <si>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</si>
  <si>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</si>
  <si>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</si>
  <si>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</si>
  <si>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</si>
  <si>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</si>
  <si>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</si>
  <si>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</si>
  <si>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</si>
  <si>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</si>
  <si>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</si>
  <si>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</si>
  <si>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</si>
  <si>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</si>
  <si>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</si>
  <si>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</si>
  <si>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</si>
  <si>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</si>
  <si>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</si>
  <si>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</si>
  <si>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</si>
  <si>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</si>
  <si>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</si>
  <si>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</si>
  <si>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</si>
  <si>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</si>
  <si>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</si>
  <si>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</si>
  <si>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</si>
  <si>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</si>
  <si>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</si>
  <si>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</si>
  <si>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</si>
  <si>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</si>
  <si>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</si>
  <si>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</si>
  <si>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</si>
  <si>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</si>
  <si>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</si>
  <si>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</si>
  <si>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</si>
  <si>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</si>
  <si>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</si>
  <si>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</si>
  <si>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</si>
  <si>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</si>
  <si>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</si>
  <si>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</si>
  <si>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</si>
  <si>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</si>
  <si>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</si>
  <si>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</si>
  <si>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</si>
  <si>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</si>
  <si>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</si>
  <si>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</si>
  <si>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</si>
  <si>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</si>
  <si>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</si>
  <si>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</si>
  <si>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</si>
  <si>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</si>
  <si>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</si>
  <si>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</si>
  <si>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</si>
  <si>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</si>
  <si>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</si>
  <si>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</si>
  <si>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</si>
  <si>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</si>
  <si>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</si>
  <si>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</si>
  <si>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</si>
  <si>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</si>
  <si>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</si>
  <si>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</si>
  <si>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</si>
  <si>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</si>
  <si>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</si>
  <si>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</si>
  <si>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</si>
  <si>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</si>
  <si>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</si>
  <si>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</si>
  <si>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</si>
  <si>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</si>
  <si>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</si>
  <si>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</si>
  <si>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</si>
  <si>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</si>
  <si>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</si>
  <si>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</si>
  <si>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</si>
  <si>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</si>
  <si>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</si>
  <si>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</si>
  <si>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</si>
  <si>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</si>
  <si>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</si>
  <si>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</si>
  <si>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</si>
  <si>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</si>
  <si>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</si>
  <si>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</si>
  <si>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</si>
  <si>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</si>
  <si>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</si>
  <si>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</si>
  <si>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</si>
  <si>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</si>
  <si>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</si>
  <si>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</si>
  <si>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</si>
  <si>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</si>
  <si>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</si>
  <si>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</si>
  <si>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</si>
  <si>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</si>
  <si>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</si>
  <si>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</si>
  <si>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</si>
  <si>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</si>
  <si>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</si>
  <si>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</si>
  <si>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</si>
  <si>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</si>
  <si>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</si>
  <si>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</si>
  <si>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</si>
  <si>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</si>
  <si>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</si>
  <si>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</si>
  <si>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</si>
  <si>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</si>
  <si>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</si>
  <si>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</si>
  <si>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</si>
  <si>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</si>
  <si>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</si>
  <si>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</si>
  <si>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</si>
  <si>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</si>
  <si>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</si>
  <si>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</si>
  <si>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</si>
  <si>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</si>
  <si>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</si>
  <si>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</si>
  <si>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</si>
  <si>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</si>
  <si>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</si>
  <si>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</si>
  <si>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</si>
  <si>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</si>
  <si>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</si>
  <si>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</si>
  <si>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</si>
  <si>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</si>
  <si>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</si>
  <si>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</si>
  <si>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</si>
  <si>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</si>
  <si>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</si>
  <si>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</si>
  <si>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</si>
  <si>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</si>
  <si>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</si>
  <si>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</si>
  <si>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</si>
  <si>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</si>
  <si>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</si>
  <si>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</si>
  <si>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</si>
  <si>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</si>
  <si>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</si>
  <si>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</si>
  <si>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</si>
  <si>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</si>
  <si>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</si>
  <si>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</si>
  <si>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</si>
  <si>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</si>
  <si>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</si>
  <si>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</si>
  <si>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</si>
  <si>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</si>
  <si>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</si>
  <si>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</si>
  <si>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</si>
  <si>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</si>
  <si>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</si>
  <si>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</si>
  <si>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</si>
  <si>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</si>
  <si>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</si>
  <si>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</si>
  <si>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</si>
  <si>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</si>
  <si>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</si>
  <si>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</si>
  <si>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</si>
  <si>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</si>
  <si>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</si>
  <si>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</si>
  <si>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</si>
  <si>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</si>
  <si>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</si>
  <si>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</si>
  <si>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</si>
  <si>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</si>
  <si>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</si>
  <si>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</si>
  <si>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</si>
  <si>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</si>
  <si>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</si>
  <si>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</si>
  <si>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</si>
  <si>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</si>
  <si>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</si>
  <si>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</si>
  <si>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</si>
  <si>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</si>
  <si>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</si>
  <si>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</si>
  <si>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</si>
  <si>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</si>
  <si>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</si>
  <si>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</si>
  <si>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</si>
  <si>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</si>
  <si>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</si>
  <si>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</si>
  <si>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</si>
  <si>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</si>
  <si>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</si>
  <si>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</si>
  <si>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</si>
  <si>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</si>
  <si>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</si>
  <si>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</si>
  <si>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</si>
  <si>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</si>
  <si>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</si>
  <si>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</si>
  <si>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</si>
  <si>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</si>
  <si>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</si>
  <si>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</si>
  <si>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</si>
  <si>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</si>
  <si>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</si>
  <si>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</si>
  <si>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</si>
  <si>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</si>
  <si>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</si>
  <si>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</si>
  <si>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</si>
  <si>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</si>
  <si>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</si>
  <si>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</si>
  <si>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</si>
  <si>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</si>
  <si>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</si>
  <si>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</si>
  <si>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</si>
  <si>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</si>
  <si>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</si>
  <si>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</si>
  <si>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</si>
  <si>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</si>
  <si>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</si>
  <si>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</si>
  <si>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</si>
  <si>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</si>
  <si>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</si>
  <si>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</si>
  <si>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</si>
  <si>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</si>
  <si>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</si>
  <si>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</si>
  <si>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</si>
  <si>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</si>
  <si>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</si>
  <si>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</si>
  <si>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</si>
  <si>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</si>
  <si>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</si>
  <si>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</si>
  <si>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</si>
  <si>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</si>
  <si>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</si>
  <si>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</si>
  <si>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</si>
  <si>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</si>
  <si>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</si>
  <si>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</si>
  <si>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</si>
  <si>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</si>
  <si>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</si>
  <si>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</si>
  <si>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</si>
  <si>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</si>
  <si>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</si>
  <si>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</si>
  <si>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</si>
  <si>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</si>
  <si>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</si>
  <si>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</si>
  <si>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</si>
  <si>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</si>
  <si>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</si>
  <si>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</si>
  <si>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</si>
  <si>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</si>
  <si>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</si>
  <si>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</si>
  <si>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</si>
  <si>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</si>
  <si>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</si>
  <si>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</si>
  <si>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</si>
  <si>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</si>
  <si>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</si>
  <si>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</si>
  <si>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</si>
  <si>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</si>
  <si>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</si>
  <si>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</si>
  <si>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</si>
  <si>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</si>
  <si>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</si>
  <si>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</si>
  <si>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</si>
  <si>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</si>
  <si>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</si>
  <si>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</si>
  <si>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</si>
  <si>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</si>
  <si>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</si>
  <si>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</si>
  <si>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</si>
  <si>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</si>
  <si>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</si>
  <si>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</si>
  <si>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</si>
  <si>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</si>
  <si>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</si>
  <si>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</si>
  <si>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</si>
  <si>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</si>
  <si>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</si>
  <si>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</si>
  <si>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</si>
  <si>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</si>
  <si>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</si>
  <si>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</si>
  <si>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</si>
  <si>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</si>
  <si>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</si>
  <si>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</si>
  <si>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</si>
  <si>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</si>
  <si>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</si>
  <si>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</si>
  <si>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</si>
  <si>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</si>
  <si>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</si>
  <si>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</si>
  <si>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</si>
  <si>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</si>
  <si>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</si>
  <si>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</si>
  <si>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</si>
  <si>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</si>
  <si>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</si>
  <si>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</si>
  <si>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</si>
  <si>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</si>
  <si>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</si>
  <si>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</si>
  <si>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</si>
  <si>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</si>
  <si>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</si>
  <si>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</si>
  <si>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</si>
  <si>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</si>
  <si>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</si>
  <si>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</si>
  <si>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</si>
  <si>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</si>
  <si>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</si>
  <si>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</si>
  <si>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</si>
  <si>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</si>
  <si>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</si>
  <si>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</si>
  <si>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</si>
  <si>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</si>
  <si>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</si>
  <si>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</si>
  <si>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</si>
  <si>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</si>
  <si>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</si>
  <si>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</si>
  <si>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</si>
  <si>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</si>
  <si>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</si>
  <si>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</si>
  <si>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</si>
  <si>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</si>
  <si>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</si>
  <si>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</si>
  <si>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</si>
  <si>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</si>
  <si>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</si>
  <si>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</si>
  <si>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</si>
  <si>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</si>
  <si>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</si>
  <si>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</si>
  <si>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</si>
  <si>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</si>
  <si>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</si>
  <si>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</si>
  <si>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</si>
  <si>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</si>
  <si>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</si>
  <si>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</si>
  <si>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</si>
  <si>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</si>
  <si>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</si>
  <si>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</si>
  <si>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</si>
  <si>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</si>
  <si>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</si>
  <si>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</si>
  <si>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</si>
  <si>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</si>
  <si>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</si>
  <si>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</si>
  <si>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</si>
  <si>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</si>
  <si>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</si>
  <si>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</si>
  <si>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</si>
  <si>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</si>
  <si>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</si>
  <si>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</si>
  <si>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</si>
  <si>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</si>
  <si>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</si>
  <si>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</si>
  <si>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</si>
  <si>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</si>
  <si>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</si>
  <si>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</si>
  <si>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</si>
  <si>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</si>
  <si>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</si>
  <si>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</si>
  <si>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</si>
  <si>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</si>
  <si>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</si>
  <si>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</si>
  <si>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</si>
  <si>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</si>
  <si>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</si>
  <si>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</si>
  <si>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</si>
  <si>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</si>
  <si>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</si>
  <si>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</si>
  <si>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</si>
  <si>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</si>
  <si>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</si>
  <si>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</si>
  <si>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</si>
  <si>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</si>
  <si>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</si>
  <si>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</si>
  <si>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</si>
  <si>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</si>
  <si>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</si>
  <si>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</si>
  <si>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</si>
  <si>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</si>
  <si>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</si>
  <si>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</si>
  <si>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</si>
  <si>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</si>
  <si>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</si>
  <si>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</si>
  <si>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</si>
  <si>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</si>
  <si>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</si>
  <si>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</si>
  <si>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</si>
  <si>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</si>
  <si>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</si>
  <si>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</si>
  <si>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</si>
  <si>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</si>
  <si>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</si>
  <si>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</si>
  <si>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</si>
  <si>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</si>
  <si>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</si>
  <si>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</si>
  <si>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</si>
  <si>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</si>
  <si>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</si>
  <si>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</si>
  <si>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</si>
  <si>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</si>
  <si>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</si>
  <si>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</si>
  <si>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</si>
  <si>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</si>
  <si>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</si>
  <si>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</si>
  <si>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</si>
  <si>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</si>
  <si>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</si>
  <si>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</si>
  <si>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</si>
  <si>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</si>
  <si>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</si>
  <si>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</si>
  <si>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</si>
  <si>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</si>
  <si>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</si>
  <si>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</si>
  <si>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</si>
  <si>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</si>
  <si>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</si>
  <si>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</si>
  <si>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</si>
  <si>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</si>
  <si>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</si>
  <si>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</si>
  <si>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</si>
  <si>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</si>
  <si>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</si>
  <si>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</si>
  <si>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</si>
  <si>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</si>
  <si>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</si>
  <si>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</si>
  <si>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</si>
  <si>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</si>
  <si>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</si>
  <si>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</si>
  <si>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</si>
  <si>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</si>
  <si>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</si>
  <si>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</si>
  <si>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</si>
  <si>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</si>
  <si>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</si>
  <si>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</si>
  <si>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</si>
  <si>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</si>
  <si>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</si>
  <si>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</si>
  <si>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</si>
  <si>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</si>
  <si>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</si>
  <si>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</si>
  <si>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</si>
  <si>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</si>
  <si>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</si>
  <si>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</si>
  <si>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</si>
  <si>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</si>
  <si>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</si>
  <si>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</si>
  <si>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</si>
  <si>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</si>
  <si>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</si>
  <si>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</si>
  <si>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</si>
  <si>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</si>
  <si>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</si>
  <si>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</si>
  <si>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</si>
  <si>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</si>
  <si>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</si>
  <si>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</si>
  <si>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</si>
  <si>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</si>
  <si>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</si>
  <si>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</si>
  <si>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</si>
  <si>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</si>
  <si>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</si>
  <si>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</si>
  <si>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</si>
  <si>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</si>
  <si>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</si>
  <si>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</si>
  <si>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</si>
  <si>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</si>
  <si>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</si>
  <si>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</si>
  <si>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</si>
  <si>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</si>
  <si>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</si>
  <si>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</si>
  <si>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</si>
  <si>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</si>
  <si>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</si>
  <si>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</si>
  <si>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</si>
  <si>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</si>
  <si>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</si>
  <si>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</si>
  <si>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</si>
  <si>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</si>
  <si>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</si>
  <si>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</si>
  <si>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</si>
  <si>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</si>
  <si>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</si>
  <si>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</si>
  <si>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</si>
  <si>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</si>
  <si>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</si>
  <si>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</si>
  <si>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</si>
  <si>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</si>
  <si>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</si>
  <si>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</si>
  <si>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</si>
  <si>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</si>
  <si>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</si>
  <si>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</si>
  <si>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</si>
  <si>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</si>
  <si>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</si>
  <si>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</si>
  <si>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</si>
  <si>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</si>
  <si>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</si>
  <si>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</si>
  <si>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</si>
  <si>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</si>
  <si>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</si>
  <si>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</si>
  <si>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</si>
  <si>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</si>
  <si>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</si>
  <si>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</si>
  <si>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</si>
  <si>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</si>
  <si>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</si>
  <si>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</si>
  <si>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</si>
  <si>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</si>
  <si>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</si>
  <si>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</si>
  <si>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</si>
  <si>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</si>
  <si>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</si>
  <si>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</si>
  <si>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</si>
  <si>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</si>
  <si>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</si>
  <si>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</si>
  <si>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</si>
  <si>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</si>
  <si>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</si>
  <si>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</si>
  <si>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</si>
  <si>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</si>
  <si>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</si>
  <si>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</si>
  <si>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</si>
  <si>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</si>
  <si>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</si>
  <si>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</si>
  <si>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</si>
  <si>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</si>
  <si>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</si>
  <si>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</si>
  <si>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</si>
  <si>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</si>
  <si>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</si>
  <si>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</si>
  <si>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</si>
  <si>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</si>
  <si>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</si>
  <si>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</si>
  <si>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</si>
  <si>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</si>
  <si>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</si>
  <si>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</si>
  <si>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</si>
  <si>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</si>
  <si>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</si>
  <si>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</si>
  <si>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</si>
  <si>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</si>
  <si>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</si>
  <si>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</si>
  <si>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</si>
  <si>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</si>
  <si>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</si>
  <si>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</si>
  <si>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</si>
  <si>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</si>
  <si>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</si>
  <si>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</si>
  <si>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</si>
  <si>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</si>
  <si>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</si>
  <si>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</si>
  <si>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</si>
  <si>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</si>
  <si>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</si>
  <si>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</si>
  <si>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</si>
  <si>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</si>
  <si>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</si>
  <si>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</si>
  <si>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</si>
  <si>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</si>
  <si>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</si>
  <si>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</si>
  <si>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</si>
  <si>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</si>
  <si>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</si>
  <si>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</si>
  <si>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</si>
  <si>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</si>
  <si>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</si>
  <si>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</si>
  <si>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</si>
  <si>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</si>
  <si>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</si>
  <si>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</si>
  <si>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</si>
  <si>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</si>
  <si>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</si>
  <si>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</si>
  <si>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</si>
  <si>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</si>
  <si>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</si>
  <si>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</si>
  <si>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</si>
  <si>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</si>
  <si>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</si>
  <si>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</si>
  <si>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</si>
  <si>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</si>
  <si>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</si>
  <si>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</si>
  <si>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</si>
  <si>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</si>
  <si>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</si>
  <si>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</si>
  <si>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</si>
  <si>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</si>
  <si>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</si>
  <si>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</si>
  <si>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</si>
  <si>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</si>
  <si>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</si>
  <si>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</si>
  <si>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</si>
  <si>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</si>
  <si>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</si>
  <si>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</si>
  <si>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</si>
  <si>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</si>
  <si>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</si>
  <si>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</si>
  <si>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</si>
  <si>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</si>
  <si>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</si>
  <si>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</si>
  <si>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</si>
  <si>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</si>
  <si>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</si>
  <si>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</si>
  <si>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</si>
  <si>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</si>
  <si>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</si>
  <si>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</si>
  <si>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</si>
  <si>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</si>
  <si>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</si>
  <si>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</si>
  <si>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</si>
  <si>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</si>
  <si>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</si>
  <si>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</si>
  <si>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</si>
  <si>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</si>
  <si>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</si>
  <si>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</si>
  <si>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</si>
  <si>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</si>
  <si>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</si>
  <si>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</si>
  <si>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</si>
  <si>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</si>
  <si>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</si>
  <si>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</si>
  <si>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</si>
  <si>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</si>
  <si>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</si>
  <si>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</si>
  <si>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</si>
  <si>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</si>
  <si>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</si>
  <si>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</si>
  <si>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</si>
  <si>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</si>
  <si>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</si>
  <si>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</si>
  <si>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</si>
  <si>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</si>
  <si>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</si>
  <si>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</si>
  <si>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</si>
  <si>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</si>
  <si>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</si>
  <si>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</si>
  <si>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</si>
  <si>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</si>
  <si>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</si>
  <si>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</si>
  <si>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</si>
  <si>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</si>
  <si>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</si>
  <si>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</si>
  <si>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</si>
  <si>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</si>
  <si>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</si>
  <si>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</si>
  <si>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</si>
  <si>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</si>
  <si>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</si>
  <si>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</si>
  <si>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</si>
  <si>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</si>
  <si>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</si>
  <si>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</si>
  <si>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</si>
  <si>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</si>
  <si>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</si>
  <si>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</si>
  <si>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</si>
  <si>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</si>
  <si>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</si>
  <si>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</si>
  <si>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</si>
  <si>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</si>
  <si>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</si>
  <si>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</si>
  <si>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</si>
  <si>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</si>
  <si>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</si>
  <si>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</si>
  <si>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</si>
  <si>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</si>
  <si>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</si>
  <si>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</si>
  <si>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</si>
  <si>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</si>
  <si>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</si>
  <si>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</si>
  <si>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</si>
  <si>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</si>
  <si>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</si>
  <si>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</si>
  <si>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</si>
  <si>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</si>
  <si>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</si>
  <si>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</si>
  <si>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</si>
  <si>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</si>
  <si>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</si>
  <si>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</si>
  <si>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</si>
  <si>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</si>
  <si>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</si>
  <si>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</si>
  <si>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</si>
  <si>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</si>
  <si>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</si>
  <si>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</si>
  <si>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</si>
  <si>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</si>
  <si>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</si>
  <si>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</si>
  <si>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</si>
  <si>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</si>
  <si>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</si>
  <si>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</si>
  <si>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</si>
  <si>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</si>
  <si>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</si>
  <si>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</si>
  <si>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</si>
  <si>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</si>
  <si>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</si>
  <si>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</si>
  <si>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</si>
  <si>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</si>
  <si>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</si>
  <si>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</si>
  <si>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</si>
  <si>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</si>
  <si>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</si>
  <si>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</si>
  <si>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</si>
  <si>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</si>
  <si>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</si>
  <si>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</si>
  <si>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</si>
  <si>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</si>
  <si>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</si>
  <si>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</si>
  <si>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</si>
  <si>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</si>
  <si>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</si>
  <si>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</si>
  <si>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</si>
  <si>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</si>
  <si>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</si>
  <si>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</si>
  <si>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</si>
  <si>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</si>
  <si>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</si>
  <si>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</si>
  <si>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</si>
  <si>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</si>
  <si>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</si>
  <si>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</si>
  <si>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</si>
  <si>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</si>
  <si>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</si>
  <si>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</si>
  <si>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</si>
  <si>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</si>
  <si>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</si>
  <si>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</si>
  <si>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</si>
  <si>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</si>
  <si>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</si>
  <si>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</si>
  <si>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</si>
  <si>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</si>
  <si>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</si>
  <si>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</si>
  <si>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</si>
  <si>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</si>
  <si>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</si>
  <si>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</si>
  <si>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</si>
  <si>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</si>
  <si>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</si>
  <si>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</si>
  <si>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</si>
  <si>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</si>
  <si>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</si>
  <si>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</si>
  <si>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</si>
  <si>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</si>
  <si>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</si>
  <si>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</si>
  <si>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</si>
  <si>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</si>
  <si>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</si>
  <si>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</si>
  <si>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</si>
  <si>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</si>
  <si>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</si>
  <si>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</si>
  <si>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</si>
  <si>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</si>
  <si>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</si>
  <si>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</si>
  <si>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</si>
  <si>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</si>
  <si>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</si>
  <si>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</si>
  <si>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</si>
  <si>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</si>
  <si>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</si>
  <si>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</si>
  <si>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</si>
  <si>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</si>
  <si>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</si>
  <si>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</si>
  <si>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</si>
  <si>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</si>
  <si>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</si>
  <si>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</si>
  <si>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</si>
  <si>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</si>
  <si>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</si>
  <si>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</si>
  <si>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</si>
  <si>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</si>
  <si>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</si>
  <si>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</si>
  <si>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</si>
  <si>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</si>
  <si>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</si>
  <si>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</si>
  <si>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</si>
  <si>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</si>
  <si>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</si>
  <si>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</si>
  <si>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</si>
  <si>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</si>
  <si>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</si>
  <si>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</si>
  <si>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</si>
  <si>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</si>
  <si>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</si>
  <si>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</si>
  <si>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</si>
  <si>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</si>
  <si>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</si>
  <si>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</si>
  <si>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</si>
  <si>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</si>
  <si>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</si>
  <si>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</si>
  <si>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</si>
  <si>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</si>
  <si>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</si>
  <si>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</si>
  <si>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</si>
  <si>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</si>
  <si>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</si>
  <si>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</si>
  <si>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</si>
  <si>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</si>
  <si>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</si>
  <si>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</si>
  <si>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</si>
  <si>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</si>
  <si>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</si>
  <si>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</si>
  <si>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</si>
  <si>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</si>
  <si>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</si>
  <si>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</si>
  <si>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</si>
  <si>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</si>
  <si>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</si>
  <si>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</si>
  <si>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</si>
  <si>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</si>
  <si>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</si>
  <si>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</si>
  <si>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</si>
  <si>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</si>
  <si>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</si>
  <si>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</si>
  <si>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</si>
  <si>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</si>
  <si>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</si>
  <si>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</si>
  <si>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</si>
  <si>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</si>
  <si>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</si>
  <si>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</si>
  <si>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</si>
  <si>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</si>
  <si>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</si>
  <si>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</si>
  <si>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</si>
  <si>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</si>
  <si>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</si>
  <si>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</si>
  <si>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</si>
  <si>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</si>
  <si>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</si>
  <si>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</si>
  <si>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</si>
  <si>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</si>
  <si>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</si>
  <si>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</si>
  <si>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</si>
  <si>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</si>
  <si>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</si>
  <si>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</si>
  <si>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</si>
  <si>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</si>
  <si>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</si>
  <si>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</si>
  <si>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</si>
  <si>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</si>
  <si>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</si>
  <si>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</si>
  <si>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</si>
  <si>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</si>
  <si>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</si>
  <si>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</si>
  <si>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</si>
  <si>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</si>
  <si>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</si>
  <si>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</si>
  <si>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</si>
  <si>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</si>
  <si>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</si>
  <si>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</si>
  <si>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</si>
  <si>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</si>
  <si>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</si>
  <si>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</si>
  <si>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</si>
  <si>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</si>
  <si>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</si>
  <si>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</si>
  <si>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</si>
  <si>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</si>
  <si>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</si>
  <si>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</si>
  <si>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</si>
  <si>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</si>
  <si>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</si>
  <si>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</si>
  <si>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</si>
  <si>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</si>
  <si>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</si>
  <si>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</si>
  <si>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</si>
  <si>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</si>
  <si>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</si>
  <si>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</si>
  <si>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</si>
  <si>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</si>
  <si>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</si>
  <si>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</si>
  <si>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</si>
  <si>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</si>
  <si>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</si>
  <si>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</si>
  <si>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</si>
  <si>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</si>
  <si>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</si>
  <si>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</si>
  <si>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</si>
  <si>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</si>
  <si>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</si>
  <si>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</si>
  <si>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</si>
  <si>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</si>
  <si>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</si>
  <si>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</si>
  <si>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</si>
  <si>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</si>
  <si>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</si>
  <si>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</si>
  <si>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</si>
  <si>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</si>
  <si>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</si>
  <si>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</si>
  <si>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</si>
  <si>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</si>
  <si>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</si>
  <si>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</si>
  <si>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</si>
  <si>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</si>
  <si>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</si>
  <si>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</si>
  <si>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</si>
  <si>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</si>
  <si>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</si>
  <si>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</si>
  <si>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</si>
  <si>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</si>
  <si>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</si>
  <si>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</si>
  <si>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</si>
  <si>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</si>
  <si>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</si>
  <si>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</si>
  <si>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</si>
  <si>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</si>
  <si>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</si>
  <si>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</si>
  <si>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</si>
  <si>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</si>
  <si>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</si>
  <si>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</si>
  <si>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</si>
  <si>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</si>
  <si>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</si>
  <si>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</si>
  <si>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</si>
  <si>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</si>
  <si>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</si>
  <si>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</si>
  <si>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</si>
  <si>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</si>
  <si>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</si>
  <si>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</si>
  <si>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</si>
  <si>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</si>
  <si>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</si>
  <si>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</si>
  <si>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</si>
  <si>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</si>
  <si>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</si>
  <si>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</si>
  <si>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</si>
  <si>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</si>
  <si>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</si>
  <si>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</si>
  <si>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</si>
  <si>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</si>
  <si>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</si>
  <si>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</si>
  <si>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</si>
  <si>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</si>
  <si>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</si>
  <si>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</si>
  <si>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</si>
  <si>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</si>
  <si>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</si>
  <si>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</si>
  <si>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</si>
  <si>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</si>
  <si>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</si>
  <si>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</si>
  <si>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</si>
  <si>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</si>
  <si>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</si>
  <si>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</si>
  <si>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</si>
  <si>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</si>
  <si>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</si>
  <si>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</si>
  <si>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</si>
  <si>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</si>
  <si>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</si>
  <si>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</si>
  <si>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</si>
  <si>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</si>
  <si>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</si>
  <si>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</si>
  <si>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</si>
  <si>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</si>
  <si>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</si>
  <si>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</si>
  <si>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</si>
  <si>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</si>
  <si>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</si>
  <si>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</si>
  <si>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</si>
  <si>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</si>
  <si>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</si>
  <si>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</si>
  <si>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</si>
  <si>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</si>
  <si>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</si>
  <si>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</si>
  <si>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</si>
  <si>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</si>
  <si>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</si>
  <si>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</si>
  <si>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</si>
  <si>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</si>
  <si>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</si>
  <si>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</si>
  <si>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</si>
  <si>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</si>
  <si>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</si>
  <si>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</si>
  <si>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</si>
  <si>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</si>
  <si>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</si>
  <si>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</si>
  <si>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</si>
  <si>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</si>
  <si>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</si>
  <si>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</si>
  <si>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</si>
  <si>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</si>
  <si>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</si>
  <si>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</si>
  <si>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</si>
  <si>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</si>
  <si>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</si>
  <si>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</si>
  <si>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</si>
  <si>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</si>
  <si>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</si>
  <si>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</si>
  <si>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</si>
  <si>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</si>
  <si>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</si>
  <si>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</si>
  <si>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</si>
  <si>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</si>
  <si>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</si>
  <si>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</si>
  <si>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</si>
  <si>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</si>
  <si>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</si>
  <si>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</si>
  <si>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</si>
  <si>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</si>
  <si>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</si>
  <si>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</si>
  <si>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</si>
  <si>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</si>
  <si>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</si>
  <si>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</si>
  <si>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</si>
  <si>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</si>
  <si>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</si>
  <si>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</si>
  <si>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</si>
  <si>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</si>
  <si>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</si>
  <si>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</si>
  <si>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</si>
  <si>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</si>
  <si>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</si>
  <si>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</si>
  <si>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</si>
  <si>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</si>
  <si>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</si>
  <si>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</si>
  <si>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</si>
  <si>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</si>
  <si>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</si>
  <si>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</si>
  <si>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</si>
  <si>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</si>
  <si>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</si>
  <si>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</si>
  <si>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</si>
  <si>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</si>
  <si>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</si>
  <si>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</si>
  <si>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</si>
  <si>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</si>
  <si>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</si>
  <si>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</si>
  <si>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</si>
  <si>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</si>
  <si>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</si>
  <si>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</si>
  <si>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</si>
  <si>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</si>
  <si>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</si>
  <si>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</si>
  <si>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</si>
  <si>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</si>
  <si>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</si>
  <si>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</si>
  <si>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</si>
  <si>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</si>
  <si>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</si>
  <si>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</si>
  <si>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</si>
  <si>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</si>
  <si>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</si>
  <si>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</si>
  <si>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</si>
  <si>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</si>
  <si>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</si>
  <si>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</si>
  <si>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</si>
  <si>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</si>
  <si>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</si>
  <si>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</si>
  <si>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</si>
  <si>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</si>
  <si>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</si>
  <si>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</si>
  <si>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</si>
  <si>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</si>
  <si>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</si>
  <si>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</si>
  <si>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</si>
  <si>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</si>
  <si>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</si>
  <si>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</si>
  <si>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</si>
  <si>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</si>
  <si>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</si>
  <si>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</si>
  <si>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</si>
  <si>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</si>
  <si>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</si>
  <si>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</si>
  <si>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</si>
  <si>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</si>
  <si>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</si>
  <si>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</si>
  <si>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</si>
  <si>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</si>
  <si>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</si>
  <si>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</si>
  <si>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</si>
  <si>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</si>
  <si>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</si>
  <si>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</si>
  <si>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</si>
  <si>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</si>
  <si>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</si>
  <si>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</si>
  <si>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</si>
  <si>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</si>
  <si>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</si>
  <si>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</si>
  <si>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</si>
  <si>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</si>
  <si>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</si>
  <si>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</si>
  <si>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</si>
  <si>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</si>
  <si>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</si>
  <si>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</si>
  <si>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</si>
  <si>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</si>
  <si>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</si>
  <si>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</si>
  <si>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</si>
  <si>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</si>
  <si>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</si>
  <si>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</si>
  <si>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</si>
  <si>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</si>
  <si>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</si>
  <si>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</si>
  <si>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</si>
  <si>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</si>
  <si>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</si>
  <si>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</si>
  <si>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</si>
  <si>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</si>
  <si>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</si>
  <si>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</si>
  <si>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</si>
  <si>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</si>
  <si>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</si>
  <si>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</si>
  <si>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</si>
  <si>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</si>
  <si>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</si>
  <si>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</si>
  <si>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</si>
  <si>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</si>
  <si>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</si>
  <si>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</si>
  <si>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</si>
  <si>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</si>
  <si>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</si>
  <si>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</si>
  <si>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</si>
  <si>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</si>
  <si>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</si>
  <si>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</si>
  <si>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</si>
  <si>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</si>
  <si>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</si>
  <si>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</si>
  <si>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</si>
  <si>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</si>
  <si>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</si>
  <si>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</si>
  <si>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</si>
  <si>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</si>
  <si>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</si>
  <si>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</si>
  <si>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</si>
  <si>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</si>
  <si>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</si>
  <si>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</si>
  <si>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</si>
  <si>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</si>
  <si>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</si>
  <si>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</si>
  <si>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</si>
  <si>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</si>
  <si>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</si>
  <si>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</si>
  <si>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</si>
  <si>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</si>
  <si>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</si>
  <si>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</si>
  <si>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</si>
  <si>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</si>
  <si>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</si>
  <si>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</si>
  <si>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</si>
  <si>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</si>
  <si>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</si>
  <si>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</si>
  <si>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</si>
  <si>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</si>
  <si>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</si>
  <si>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</si>
  <si>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</si>
  <si>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</si>
  <si>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</si>
  <si>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</si>
  <si>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</si>
  <si>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</si>
  <si>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</si>
  <si>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</si>
  <si>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</si>
  <si>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</si>
  <si>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</si>
  <si>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</si>
  <si>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</si>
  <si>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</si>
  <si>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</si>
  <si>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</si>
  <si>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</si>
  <si>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</si>
  <si>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</si>
  <si>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</si>
  <si>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</si>
  <si>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</si>
  <si>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</si>
  <si>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</si>
  <si>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</si>
  <si>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</si>
  <si>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</si>
  <si>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</si>
  <si>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</si>
  <si>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</si>
  <si>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</si>
  <si>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</si>
  <si>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</si>
  <si>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</si>
  <si>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</si>
  <si>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</si>
  <si>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</si>
  <si>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</si>
  <si>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</si>
  <si>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</si>
  <si>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</si>
  <si>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</si>
  <si>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</si>
  <si>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</si>
  <si>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</si>
  <si>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</si>
  <si>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</si>
  <si>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</si>
  <si>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</si>
  <si>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</si>
  <si>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</si>
  <si>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</si>
  <si>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</si>
  <si>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</si>
  <si>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</si>
  <si>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</si>
  <si>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</si>
  <si>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</si>
  <si>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</si>
  <si>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</si>
  <si>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</si>
  <si>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</si>
  <si>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</si>
  <si>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</si>
  <si>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</si>
  <si>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</si>
  <si>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</si>
  <si>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</si>
  <si>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</si>
  <si>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</si>
  <si>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</si>
  <si>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</si>
  <si>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</si>
  <si>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</si>
  <si>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</si>
  <si>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</si>
  <si>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</si>
  <si>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</si>
  <si>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</si>
  <si>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</si>
  <si>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</si>
  <si>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</si>
  <si>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</si>
  <si>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</si>
  <si>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</si>
  <si>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</si>
  <si>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</si>
  <si>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</si>
  <si>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</si>
  <si>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</si>
  <si>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</si>
  <si>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</si>
  <si>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</si>
  <si>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</si>
  <si>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</si>
  <si>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</si>
  <si>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</si>
  <si>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</si>
  <si>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</si>
  <si>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</si>
  <si>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</si>
  <si>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</si>
  <si>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</si>
  <si>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</si>
  <si>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</si>
  <si>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</si>
  <si>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</si>
  <si>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</si>
  <si>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</si>
  <si>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</si>
  <si>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</si>
  <si>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</si>
  <si>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</si>
  <si>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</si>
  <si>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</si>
  <si>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</si>
  <si>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</si>
  <si>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</si>
  <si>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</si>
  <si>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</si>
  <si>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</si>
  <si>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</si>
  <si>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</si>
  <si>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</si>
  <si>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</si>
  <si>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</si>
  <si>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</si>
  <si>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</si>
  <si>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</si>
  <si>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</si>
  <si>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</si>
  <si>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</si>
  <si>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</si>
  <si>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</si>
  <si>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</si>
  <si>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</si>
  <si>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</si>
  <si>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</si>
  <si>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</si>
  <si>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</si>
  <si>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</si>
  <si>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</si>
  <si>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</si>
  <si>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</si>
  <si>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</si>
  <si>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</si>
  <si>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</si>
  <si>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</si>
  <si>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</si>
  <si>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</si>
  <si>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</si>
  <si>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</si>
  <si>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</si>
  <si>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</si>
  <si>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</si>
  <si>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</si>
  <si>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</si>
  <si>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</si>
  <si>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</si>
  <si>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</si>
  <si>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</si>
  <si>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</si>
  <si>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</si>
  <si>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</si>
  <si>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</si>
  <si>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</si>
  <si>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</si>
  <si>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</si>
  <si>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</si>
  <si>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</si>
  <si>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</si>
  <si>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</si>
  <si>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</si>
  <si>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</si>
  <si>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</si>
  <si>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</si>
  <si>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</si>
  <si>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</si>
  <si>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</si>
  <si>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</si>
  <si>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</si>
  <si>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</si>
  <si>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</si>
  <si>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</si>
  <si>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</si>
  <si>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</si>
  <si>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</si>
  <si>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</si>
  <si>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</si>
  <si>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</si>
  <si>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</si>
  <si>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</si>
  <si>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</si>
  <si>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</si>
  <si>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</si>
  <si>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</si>
  <si>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</si>
  <si>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</si>
  <si>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</si>
  <si>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</si>
  <si>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</si>
  <si>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</si>
  <si>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</si>
  <si>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</si>
  <si>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</si>
  <si>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</si>
  <si>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</si>
  <si>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</si>
  <si>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</si>
  <si>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</si>
  <si>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</si>
  <si>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</si>
  <si>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</si>
  <si>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</si>
  <si>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</si>
  <si>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</si>
  <si>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</si>
  <si>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</si>
  <si>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</si>
  <si>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</si>
  <si>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</si>
  <si>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</si>
  <si>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</si>
  <si>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</si>
  <si>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</si>
  <si>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</si>
  <si>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</si>
  <si>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</si>
  <si>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</si>
  <si>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</si>
  <si>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</si>
  <si>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</si>
  <si>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</si>
  <si>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</si>
  <si>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</si>
  <si>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</si>
  <si>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</si>
  <si>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</si>
  <si>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</si>
  <si>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</si>
  <si>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</si>
  <si>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</si>
  <si>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</si>
  <si>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</si>
  <si>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</si>
  <si>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</si>
  <si>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</si>
  <si>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</si>
  <si>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</si>
  <si>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</si>
  <si>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</si>
  <si>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</si>
  <si>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</si>
  <si>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</si>
  <si>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</si>
  <si>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</si>
  <si>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</si>
  <si>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</si>
  <si>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</si>
  <si>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</si>
  <si>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</si>
  <si>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</si>
  <si>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</si>
  <si>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</si>
  <si>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</si>
  <si>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</si>
  <si>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</si>
  <si>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</si>
  <si>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</si>
  <si>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</si>
  <si>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</si>
  <si>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</si>
  <si>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</si>
  <si>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</si>
  <si>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</si>
  <si>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</si>
  <si>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</si>
  <si>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</si>
  <si>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</si>
  <si>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</si>
  <si>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</si>
  <si>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</si>
  <si>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</si>
  <si>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</si>
  <si>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</si>
  <si>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</si>
  <si>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</si>
  <si>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</si>
  <si>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</si>
  <si>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</si>
  <si>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</si>
  <si>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</si>
  <si>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</si>
  <si>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</si>
  <si>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</si>
  <si>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</si>
  <si>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</si>
  <si>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</si>
  <si>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</si>
  <si>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</si>
  <si>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</si>
  <si>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</si>
  <si>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</si>
  <si>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</si>
  <si>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</si>
  <si>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</si>
  <si>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</si>
  <si>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</si>
  <si>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</si>
  <si>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</si>
  <si>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</si>
  <si>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</si>
  <si>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</si>
  <si>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</si>
  <si>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</si>
  <si>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</si>
  <si>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</si>
  <si>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</si>
  <si>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</si>
  <si>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</si>
  <si>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</si>
  <si>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</si>
  <si>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</si>
  <si>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</si>
  <si>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</si>
  <si>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</si>
  <si>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</si>
  <si>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</si>
  <si>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</si>
  <si>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</si>
  <si>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</si>
  <si>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</si>
  <si>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</si>
  <si>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</si>
  <si>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</si>
  <si>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</si>
  <si>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</si>
  <si>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</si>
  <si>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</si>
  <si>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</si>
  <si>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</si>
  <si>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</si>
  <si>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</si>
  <si>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</si>
  <si>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</si>
  <si>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</si>
  <si>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</si>
  <si>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</si>
  <si>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</si>
  <si>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</si>
  <si>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</si>
  <si>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</si>
  <si>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</si>
  <si>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</si>
  <si>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</si>
  <si>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</si>
  <si>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</si>
  <si>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</si>
  <si>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</si>
  <si>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</si>
  <si>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</si>
  <si>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</si>
  <si>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</si>
  <si>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</si>
  <si>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</si>
  <si>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</si>
  <si>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</si>
  <si>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</si>
  <si>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</si>
  <si>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</si>
  <si>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</si>
  <si>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</si>
  <si>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</si>
  <si>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</si>
  <si>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</si>
  <si>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</si>
  <si>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</si>
  <si>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</si>
  <si>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</si>
  <si>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</si>
  <si>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</si>
  <si>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</si>
  <si>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</si>
  <si>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</si>
  <si>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</si>
  <si>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</si>
  <si>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</si>
  <si>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</si>
  <si>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</si>
  <si>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</si>
  <si>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</si>
  <si>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</si>
  <si>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</si>
  <si>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</si>
  <si>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</si>
  <si>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</si>
  <si>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</si>
  <si>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</si>
  <si>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</si>
  <si>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</si>
  <si>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</si>
  <si>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</si>
  <si>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</si>
  <si>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</si>
  <si>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</si>
  <si>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</si>
  <si>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</si>
  <si>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</si>
  <si>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</si>
  <si>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</si>
  <si>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</si>
  <si>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</si>
  <si>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</si>
  <si>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</si>
  <si>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</si>
  <si>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</si>
  <si>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</si>
  <si>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</si>
  <si>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</si>
  <si>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</si>
  <si>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</si>
  <si>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</si>
  <si>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</si>
  <si>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</si>
  <si>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</si>
  <si>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</si>
  <si>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</si>
  <si>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</si>
  <si>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</si>
  <si>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</si>
  <si>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</si>
  <si>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</si>
  <si>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</si>
  <si>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</si>
  <si>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</si>
  <si>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</si>
  <si>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</si>
  <si>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</si>
  <si>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</si>
  <si>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</si>
  <si>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</si>
  <si>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</si>
  <si>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</si>
  <si>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</si>
  <si>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</si>
  <si>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</si>
  <si>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</si>
  <si>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</si>
  <si>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</si>
  <si>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</si>
  <si>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</si>
  <si>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</si>
  <si>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</si>
  <si>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</si>
  <si>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</si>
  <si>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</si>
  <si>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</si>
  <si>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</si>
  <si>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</si>
  <si>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</si>
  <si>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</si>
  <si>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</si>
  <si>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</si>
  <si>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</si>
  <si>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</si>
  <si>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</si>
  <si>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</si>
  <si>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</si>
  <si>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</si>
  <si>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</si>
  <si>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</si>
  <si>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</si>
  <si>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</si>
  <si>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</si>
  <si>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</si>
  <si>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</si>
  <si>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</si>
  <si>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</si>
  <si>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</si>
  <si>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</si>
  <si>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</si>
  <si>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</si>
  <si>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</si>
  <si>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</si>
  <si>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</si>
  <si>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</si>
  <si>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</si>
  <si>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</si>
  <si>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</si>
  <si>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</si>
  <si>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</si>
  <si>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</si>
  <si>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</si>
  <si>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</si>
  <si>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</si>
  <si>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</si>
  <si>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</si>
  <si>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</si>
  <si>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</si>
  <si>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</si>
  <si>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</si>
  <si>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</si>
  <si>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</si>
  <si>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</si>
  <si>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</si>
  <si>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</si>
  <si>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</si>
  <si>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</si>
  <si>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</si>
  <si>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</si>
  <si>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</si>
  <si>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</si>
  <si>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</si>
  <si>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</si>
  <si>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</si>
  <si>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</si>
  <si>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</si>
  <si>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</si>
  <si>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</si>
  <si>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</si>
  <si>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</si>
  <si>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</si>
  <si>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</si>
  <si>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</si>
  <si>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</si>
  <si>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</si>
  <si>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</si>
  <si>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</si>
  <si>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</si>
  <si>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</si>
  <si>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</si>
  <si>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</si>
  <si>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</si>
  <si>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</si>
  <si>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</si>
  <si>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</si>
  <si>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</si>
  <si>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</si>
  <si>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</si>
  <si>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</si>
  <si>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</si>
  <si>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</si>
  <si>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</si>
  <si>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</si>
  <si>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</si>
  <si>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</si>
  <si>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</si>
  <si>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</si>
  <si>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</si>
  <si>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</si>
  <si>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</si>
  <si>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</si>
  <si>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</si>
  <si>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</si>
  <si>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</si>
  <si>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</si>
  <si>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</si>
  <si>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</si>
  <si>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</si>
  <si>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</si>
  <si>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</si>
  <si>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</si>
  <si>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</si>
  <si>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</si>
  <si>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</si>
  <si>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</si>
  <si>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</si>
  <si>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</si>
  <si>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</si>
  <si>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</si>
  <si>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</si>
  <si>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</si>
  <si>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</si>
  <si>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</si>
  <si>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</si>
  <si>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</si>
  <si>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</si>
  <si>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</si>
  <si>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</si>
  <si>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</si>
  <si>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</si>
  <si>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</si>
  <si>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</si>
  <si>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</si>
  <si>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</si>
  <si>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</si>
  <si>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</si>
  <si>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</si>
  <si>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</si>
  <si>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</si>
  <si>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</si>
  <si>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</si>
  <si>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</si>
  <si>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</si>
  <si>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</si>
  <si>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</si>
  <si>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</si>
  <si>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</si>
  <si>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</si>
  <si>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</si>
  <si>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</si>
  <si>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</si>
  <si>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</si>
  <si>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</si>
  <si>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</si>
  <si>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</si>
  <si>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</si>
  <si>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</si>
  <si>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</si>
  <si>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</si>
  <si>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</si>
  <si>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</si>
  <si>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</si>
  <si>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</si>
  <si>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</si>
  <si>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</si>
  <si>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</si>
  <si>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</si>
  <si>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</si>
  <si>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</si>
  <si>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</si>
  <si>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</si>
  <si>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</si>
  <si>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</si>
  <si>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</si>
  <si>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</si>
  <si>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</si>
  <si>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</si>
  <si>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</si>
  <si>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</si>
  <si>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</si>
  <si>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</si>
  <si>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</si>
  <si>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</si>
  <si>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</si>
  <si>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</si>
  <si>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</si>
  <si>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</si>
  <si>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</si>
  <si>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</si>
  <si>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</si>
  <si>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</si>
  <si>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</si>
  <si>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</si>
  <si>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</si>
  <si>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</si>
  <si>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</si>
  <si>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</si>
  <si>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</si>
  <si>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</si>
  <si>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</si>
  <si>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</si>
  <si>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</si>
  <si>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</si>
  <si>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</si>
  <si>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</si>
  <si>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</si>
  <si>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</si>
  <si>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</si>
  <si>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</si>
  <si>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</si>
  <si>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</si>
  <si>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</si>
  <si>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</si>
  <si>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</si>
  <si>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</si>
  <si>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</si>
  <si>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</si>
  <si>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</si>
  <si>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</si>
  <si>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</si>
  <si>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</si>
  <si>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</si>
  <si>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</si>
  <si>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</si>
  <si>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</si>
  <si>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</si>
  <si>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</si>
  <si>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</si>
  <si>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</si>
  <si>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</si>
  <si>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</si>
  <si>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</si>
  <si>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</si>
  <si>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</si>
  <si>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</si>
  <si>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</si>
  <si>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</si>
  <si>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</si>
  <si>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</si>
  <si>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</si>
  <si>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</si>
  <si>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</si>
  <si>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</si>
  <si>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</si>
  <si>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</si>
  <si>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</si>
  <si>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</si>
  <si>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</si>
  <si>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</si>
  <si>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</si>
  <si>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</si>
  <si>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</si>
  <si>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</si>
  <si>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</si>
  <si>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</si>
  <si>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</si>
  <si>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</si>
  <si>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</si>
  <si>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</si>
  <si>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</si>
  <si>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</si>
  <si>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</si>
  <si>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</si>
  <si>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</si>
  <si>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</si>
  <si>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</si>
  <si>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</si>
  <si>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</si>
  <si>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</si>
  <si>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</si>
  <si>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</si>
  <si>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</si>
  <si>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</si>
  <si>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</si>
  <si>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</si>
  <si>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</si>
  <si>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</si>
  <si>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</si>
  <si>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</si>
  <si>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</si>
  <si>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</si>
  <si>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</si>
  <si>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</si>
  <si>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</si>
  <si>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</si>
  <si>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</si>
  <si>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</si>
  <si>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</si>
  <si>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</si>
  <si>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</si>
  <si>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</si>
  <si>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</si>
  <si>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</si>
  <si>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</si>
  <si>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</si>
  <si>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</si>
  <si>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</si>
  <si>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</si>
  <si>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</si>
  <si>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</si>
  <si>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</si>
  <si>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</si>
  <si>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</si>
  <si>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</si>
  <si>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</si>
  <si>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</si>
  <si>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</si>
  <si>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</si>
  <si>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</si>
  <si>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</si>
  <si>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</si>
  <si>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</si>
  <si>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</si>
  <si>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</si>
  <si>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</si>
  <si>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</si>
  <si>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</si>
  <si>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</si>
  <si>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</si>
  <si>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</si>
  <si>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</si>
  <si>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</si>
  <si>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</si>
  <si>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</si>
  <si>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</si>
  <si>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</si>
  <si>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</si>
  <si>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</si>
  <si>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</si>
  <si>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</si>
  <si>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</si>
  <si>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</si>
  <si>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</si>
  <si>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</si>
  <si>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</si>
  <si>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</si>
  <si>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</si>
  <si>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</si>
  <si>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</si>
  <si>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</si>
  <si>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</si>
  <si>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</si>
  <si>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</si>
  <si>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</si>
  <si>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</si>
  <si>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</si>
  <si>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</si>
  <si>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</si>
  <si>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</si>
  <si>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</si>
  <si>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</si>
  <si>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</si>
  <si>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</si>
  <si>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</si>
  <si>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</si>
  <si>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</si>
  <si>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</si>
  <si>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</si>
  <si>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</si>
  <si>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</si>
  <si>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</si>
  <si>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</si>
  <si>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</si>
  <si>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</si>
  <si>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</si>
  <si>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</si>
  <si>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</si>
  <si>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</si>
  <si>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</si>
  <si>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</si>
  <si>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</si>
  <si>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</si>
  <si>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</si>
  <si>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</si>
  <si>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</si>
  <si>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</si>
  <si>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</si>
  <si>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</si>
  <si>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</si>
  <si>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</si>
  <si>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</si>
  <si>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</si>
  <si>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</si>
  <si>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</si>
  <si>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</si>
  <si>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</si>
  <si>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</si>
  <si>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</si>
  <si>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</si>
  <si>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</si>
  <si>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</si>
  <si>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</si>
  <si>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</si>
  <si>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</si>
  <si>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</si>
  <si>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</si>
  <si>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</si>
  <si>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</si>
  <si>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</si>
  <si>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</si>
  <si>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</si>
  <si>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</si>
  <si>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</si>
  <si>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</si>
  <si>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</si>
  <si>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</si>
  <si>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</si>
  <si>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</si>
  <si>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</si>
  <si>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</si>
  <si>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</si>
  <si>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</si>
  <si>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</si>
  <si>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</si>
  <si>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</si>
  <si>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</si>
  <si>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</si>
  <si>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</si>
  <si>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</si>
  <si>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</si>
  <si>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</si>
  <si>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</si>
  <si>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</si>
  <si>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</si>
  <si>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</si>
  <si>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</si>
  <si>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</si>
  <si>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</si>
  <si>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</si>
  <si>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</si>
  <si>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</si>
  <si>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</si>
  <si>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</si>
  <si>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</si>
  <si>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</si>
  <si>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</si>
  <si>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</si>
  <si>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</si>
  <si>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</si>
  <si>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</si>
  <si>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</si>
  <si>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</si>
  <si>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</si>
  <si>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</si>
  <si>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</si>
  <si>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</si>
  <si>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</si>
  <si>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</si>
  <si>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</si>
  <si>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</si>
  <si>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</si>
  <si>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</si>
  <si>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</si>
  <si>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</si>
  <si>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</si>
  <si>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</si>
  <si>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</si>
  <si>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</si>
  <si>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</si>
  <si>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</si>
  <si>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</si>
  <si>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</si>
  <si>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</si>
  <si>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</si>
  <si>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</si>
  <si>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</si>
  <si>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</si>
  <si>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</si>
  <si>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</si>
  <si>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</si>
  <si>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</si>
  <si>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</si>
  <si>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</si>
  <si>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</si>
  <si>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</si>
  <si>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</si>
  <si>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</si>
  <si>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</si>
  <si>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</si>
  <si>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</si>
  <si>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</si>
  <si>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</si>
  <si>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</si>
  <si>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</si>
  <si>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</si>
  <si>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</si>
  <si>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</si>
  <si>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</si>
  <si>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</si>
  <si>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</si>
  <si>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</si>
  <si>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</si>
  <si>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</si>
  <si>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</si>
  <si>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</si>
  <si>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</si>
  <si>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</si>
  <si>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</si>
  <si>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</si>
  <si>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</si>
  <si>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</si>
  <si>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</si>
  <si>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</si>
  <si>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</si>
  <si>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</si>
  <si>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</si>
  <si>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</si>
  <si>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</si>
  <si>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</si>
  <si>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</si>
  <si>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</si>
  <si>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</si>
  <si>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</si>
  <si>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</si>
  <si>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</si>
  <si>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</si>
  <si>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</si>
  <si>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</si>
  <si>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</si>
  <si>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</si>
  <si>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</si>
  <si>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</si>
  <si>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</si>
  <si>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</si>
  <si>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</si>
  <si>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</si>
  <si>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</si>
  <si>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</si>
  <si>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</si>
  <si>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</si>
  <si>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</si>
  <si>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</si>
  <si>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</si>
  <si>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</si>
  <si>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</si>
  <si>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</si>
  <si>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</si>
  <si>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</si>
  <si>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</si>
  <si>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</si>
  <si>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</si>
  <si>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</si>
  <si>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</si>
  <si>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</si>
  <si>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</si>
  <si>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</si>
  <si>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</si>
  <si>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</si>
  <si>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</si>
  <si>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</si>
  <si>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</si>
  <si>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</si>
  <si>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</si>
  <si>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</si>
  <si>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</si>
  <si>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</si>
  <si>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</si>
  <si>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</si>
  <si>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</si>
  <si>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</si>
  <si>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</si>
  <si>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</si>
  <si>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</si>
  <si>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</si>
  <si>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</si>
  <si>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</si>
  <si>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</si>
  <si>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</si>
  <si>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</si>
  <si>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</si>
  <si>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</si>
  <si>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</si>
  <si>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</si>
  <si>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</si>
  <si>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</si>
  <si>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</si>
  <si>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</si>
  <si>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</si>
  <si>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</si>
  <si>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</si>
  <si>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</si>
  <si>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</si>
  <si>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</si>
  <si>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</si>
  <si>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</si>
  <si>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</si>
  <si>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</si>
  <si>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</si>
  <si>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</si>
  <si>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</si>
  <si>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</si>
  <si>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</si>
  <si>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</si>
  <si>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</si>
  <si>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</si>
  <si>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</si>
  <si>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</si>
  <si>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</si>
  <si>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</si>
  <si>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</si>
  <si>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</si>
  <si>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</si>
  <si>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</si>
  <si>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</si>
  <si>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</si>
  <si>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</si>
  <si>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</si>
  <si>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</si>
  <si>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</si>
  <si>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</si>
  <si>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</si>
  <si>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</si>
  <si>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</si>
  <si>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</si>
  <si>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</si>
  <si>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</si>
  <si>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</si>
  <si>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</si>
  <si>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</si>
  <si>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</si>
  <si>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</si>
  <si>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</si>
  <si>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</si>
  <si>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</si>
  <si>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</si>
  <si>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</si>
  <si>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</si>
  <si>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</si>
  <si>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</si>
  <si>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</si>
  <si>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</si>
  <si>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</si>
  <si>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</si>
  <si>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</si>
  <si>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</si>
  <si>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</si>
  <si>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</si>
  <si>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</si>
  <si>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</si>
  <si>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</si>
  <si>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</si>
  <si>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</si>
  <si>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</si>
  <si>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</si>
  <si>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</si>
  <si>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</si>
  <si>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</si>
  <si>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</si>
  <si>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</si>
  <si>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</si>
  <si>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</si>
  <si>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</si>
  <si>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</si>
  <si>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</si>
  <si>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</si>
  <si>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</si>
  <si>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</si>
  <si>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</si>
  <si>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</si>
  <si>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</si>
  <si>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</si>
  <si>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</si>
  <si>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</si>
  <si>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</si>
  <si>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</si>
  <si>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</si>
  <si>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</si>
  <si>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</si>
  <si>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</si>
  <si>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</si>
  <si>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</si>
  <si>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</si>
  <si>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</si>
  <si>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</si>
  <si>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</si>
  <si>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</si>
  <si>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</si>
  <si>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</si>
  <si>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</si>
  <si>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</si>
  <si>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</si>
  <si>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</si>
  <si>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</si>
  <si>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</si>
  <si>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</si>
  <si>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</si>
  <si>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</si>
  <si>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</si>
  <si>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</si>
  <si>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</si>
  <si>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</si>
  <si>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</si>
  <si>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</si>
  <si>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</si>
  <si>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</si>
  <si>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</si>
  <si>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</si>
  <si>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</si>
  <si>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</si>
  <si>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</si>
  <si>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</si>
  <si>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</si>
  <si>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</si>
  <si>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</si>
  <si>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</si>
  <si>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</si>
  <si>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</si>
  <si>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</si>
  <si>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</si>
  <si>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</si>
  <si>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</si>
  <si>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</si>
  <si>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</si>
  <si>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</si>
  <si>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</si>
  <si>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</si>
  <si>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</si>
  <si>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</si>
  <si>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</si>
  <si>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</si>
  <si>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</si>
  <si>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</si>
  <si>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</si>
  <si>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</si>
  <si>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</si>
  <si>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</si>
  <si>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</si>
  <si>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</si>
  <si>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</si>
  <si>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</si>
  <si>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</si>
  <si>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</si>
  <si>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</si>
  <si>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</si>
  <si>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</si>
  <si>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</si>
  <si>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</si>
  <si>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</si>
  <si>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</si>
  <si>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</si>
  <si>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</si>
  <si>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</si>
  <si>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</si>
  <si>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</si>
  <si>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</si>
  <si>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</si>
  <si>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</si>
  <si>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</si>
  <si>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</si>
  <si>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</si>
  <si>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</si>
  <si>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</si>
  <si>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</si>
  <si>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</si>
  <si>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</si>
  <si>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</si>
  <si>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</si>
  <si>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</si>
  <si>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</si>
  <si>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</si>
  <si>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</si>
  <si>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</si>
  <si>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</si>
  <si>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</si>
  <si>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</si>
  <si>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</si>
  <si>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</si>
  <si>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</si>
  <si>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</si>
  <si>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</si>
  <si>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</si>
  <si>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</si>
  <si>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</si>
  <si>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</si>
  <si>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</si>
  <si>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</si>
  <si>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</si>
  <si>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</si>
  <si>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</si>
  <si>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</si>
  <si>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</si>
  <si>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</si>
  <si>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</si>
  <si>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</si>
  <si>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</si>
  <si>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</si>
  <si>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</si>
  <si>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</si>
  <si>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</si>
  <si>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</si>
  <si>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</si>
  <si>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</si>
  <si>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</si>
  <si>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</si>
  <si>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</si>
  <si>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</si>
  <si>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</si>
  <si>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</si>
  <si>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</si>
  <si>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</si>
  <si>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</si>
  <si>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</si>
  <si>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</si>
  <si>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</si>
  <si>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</si>
  <si>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</si>
  <si>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</si>
  <si>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</si>
  <si>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</si>
  <si>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</si>
  <si>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</si>
  <si>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</si>
  <si>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</si>
  <si>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</si>
  <si>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</si>
  <si>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</si>
  <si>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</si>
  <si>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</si>
  <si>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</si>
  <si>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</si>
  <si>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</si>
  <si>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</si>
  <si>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</si>
  <si>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</si>
  <si>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</si>
  <si>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</si>
  <si>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</si>
  <si>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</si>
  <si>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</si>
  <si>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</si>
  <si>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</si>
  <si>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</si>
  <si>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</si>
  <si>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</si>
  <si>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</si>
  <si>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</si>
  <si>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</si>
  <si>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</si>
  <si>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</si>
  <si>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</si>
  <si>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</si>
  <si>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</si>
  <si>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</si>
  <si>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</si>
  <si>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</si>
  <si>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</si>
  <si>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</si>
  <si>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</si>
  <si>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</si>
  <si>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</si>
  <si>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</si>
  <si>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</si>
  <si>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</si>
  <si>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</si>
  <si>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</si>
  <si>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</si>
  <si>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</si>
  <si>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</si>
  <si>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</si>
  <si>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</si>
  <si>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</si>
  <si>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</si>
  <si>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</si>
  <si>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</si>
  <si>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</si>
  <si>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</si>
  <si>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</si>
  <si>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</si>
  <si>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</si>
  <si>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</si>
  <si>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</si>
  <si>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</si>
  <si>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</si>
  <si>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</si>
  <si>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</si>
  <si>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</si>
  <si>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</si>
  <si>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</si>
  <si>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</si>
  <si>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</si>
  <si>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</si>
  <si>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</si>
  <si>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</si>
  <si>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</si>
  <si>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</si>
  <si>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</si>
  <si>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</si>
  <si>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</si>
  <si>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</si>
  <si>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</si>
  <si>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</si>
  <si>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</si>
  <si>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</si>
  <si>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</si>
  <si>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</si>
  <si>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</si>
  <si>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</si>
  <si>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</si>
  <si>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</si>
  <si>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</si>
  <si>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</si>
  <si>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</si>
  <si>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</si>
  <si>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</si>
  <si>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</si>
  <si>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</si>
  <si>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</si>
  <si>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</si>
  <si>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</si>
  <si>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</si>
  <si>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</si>
  <si>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</si>
  <si>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</si>
  <si>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</si>
  <si>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</si>
  <si>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</si>
  <si>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</si>
  <si>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</si>
  <si>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</si>
  <si>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</si>
  <si>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</si>
  <si>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</si>
  <si>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</si>
  <si>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</si>
  <si>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</si>
  <si>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</si>
  <si>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</si>
  <si>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</si>
  <si>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</si>
  <si>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</si>
  <si>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</si>
  <si>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</si>
  <si>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</si>
  <si>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</si>
  <si>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</si>
  <si>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</si>
  <si>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</si>
  <si>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</si>
  <si>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</si>
  <si>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</si>
  <si>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</si>
  <si>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</si>
  <si>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</si>
  <si>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</si>
  <si>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</si>
  <si>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</si>
  <si>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</si>
  <si>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</si>
  <si>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</si>
  <si>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</si>
  <si>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</si>
  <si>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</si>
  <si>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</si>
  <si>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</si>
  <si>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</si>
  <si>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</si>
  <si>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</si>
  <si>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</si>
  <si>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</si>
  <si>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</si>
  <si>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</si>
  <si>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</si>
  <si>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</si>
  <si>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</si>
  <si>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</si>
  <si>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</si>
  <si>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</si>
  <si>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</si>
  <si>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</si>
  <si>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</si>
  <si>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</si>
  <si>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</si>
  <si>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</si>
  <si>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</si>
  <si>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</si>
  <si>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</si>
  <si>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</si>
  <si>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</si>
  <si>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</si>
  <si>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</si>
  <si>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</si>
  <si>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</si>
  <si>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</si>
  <si>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</si>
  <si>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</si>
  <si>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</si>
  <si>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</si>
  <si>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</si>
  <si>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</si>
  <si>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</si>
  <si>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</si>
  <si>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</si>
  <si>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</si>
  <si>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</si>
  <si>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</si>
  <si>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</si>
  <si>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</si>
  <si>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</si>
  <si>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</si>
  <si>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</si>
  <si>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</si>
  <si>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</si>
  <si>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</si>
  <si>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</si>
  <si>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</si>
  <si>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</si>
  <si>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</si>
  <si>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</si>
  <si>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</si>
  <si>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</si>
  <si>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</si>
  <si>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</si>
  <si>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</si>
  <si>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</si>
  <si>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</si>
  <si>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</si>
  <si>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</si>
  <si>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</si>
  <si>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</si>
  <si>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</si>
  <si>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</si>
  <si>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</si>
  <si>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</si>
  <si>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</si>
  <si>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</si>
  <si>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</si>
  <si>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</si>
  <si>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</si>
  <si>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</si>
  <si>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</si>
  <si>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</si>
  <si>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</si>
  <si>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</si>
  <si>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</si>
  <si>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</si>
  <si>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</si>
  <si>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</si>
  <si>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</si>
  <si>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</si>
  <si>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</si>
  <si>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</si>
  <si>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</si>
  <si>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</si>
  <si>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</si>
  <si>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</si>
  <si>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</si>
  <si>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</si>
  <si>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</si>
  <si>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</si>
  <si>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</si>
  <si>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</si>
  <si>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</si>
  <si>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</si>
  <si>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</si>
  <si>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</si>
  <si>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</si>
  <si>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</si>
  <si>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</si>
  <si>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</si>
  <si>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</si>
  <si>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</si>
  <si>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</si>
  <si>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</si>
  <si>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</si>
  <si>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</si>
  <si>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</si>
  <si>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</si>
  <si>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</si>
  <si>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</si>
  <si>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</si>
  <si>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</si>
  <si>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</si>
  <si>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</si>
  <si>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</si>
  <si>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</si>
  <si>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</si>
  <si>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</si>
  <si>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</si>
  <si>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</si>
  <si>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</si>
  <si>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</si>
  <si>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</si>
  <si>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</si>
  <si>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</si>
  <si>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</si>
  <si>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</si>
  <si>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</si>
  <si>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</si>
  <si>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</si>
  <si>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</si>
  <si>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</si>
  <si>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</si>
  <si>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</si>
  <si>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</si>
  <si>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</si>
  <si>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</si>
  <si>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</si>
  <si>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</si>
  <si>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</si>
  <si>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</si>
  <si>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</si>
  <si>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</si>
  <si>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</si>
  <si>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</si>
  <si>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</si>
  <si>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</si>
  <si>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</si>
  <si>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</si>
  <si>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</si>
  <si>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</si>
  <si>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</si>
  <si>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</si>
  <si>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</si>
  <si>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</si>
  <si>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</si>
  <si>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</si>
  <si>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</si>
  <si>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</si>
  <si>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</si>
  <si>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</si>
  <si>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</si>
  <si>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</si>
  <si>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</si>
  <si>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</si>
  <si>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</si>
  <si>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</si>
  <si>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</si>
  <si>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</si>
  <si>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</si>
  <si>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</si>
  <si>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</si>
  <si>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</si>
  <si>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</si>
  <si>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</si>
  <si>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</si>
  <si>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</si>
  <si>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</si>
  <si>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</si>
  <si>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</si>
  <si>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</si>
  <si>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</si>
  <si>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</si>
  <si>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</si>
  <si>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</si>
  <si>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</si>
  <si>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</si>
  <si>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</si>
  <si>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</si>
  <si>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</si>
  <si>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</si>
  <si>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</si>
  <si>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</si>
  <si>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</si>
  <si>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</si>
  <si>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</si>
  <si>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</si>
  <si>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</si>
  <si>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</si>
  <si>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</si>
  <si>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</si>
  <si>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</si>
  <si>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</si>
  <si>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</si>
  <si>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</si>
  <si>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</si>
  <si>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</si>
  <si>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</si>
  <si>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</si>
  <si>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</si>
  <si>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</si>
  <si>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</si>
  <si>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</si>
  <si>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</si>
  <si>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</si>
  <si>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</si>
  <si>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</si>
  <si>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</si>
  <si>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</si>
  <si>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</si>
  <si>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</si>
  <si>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</si>
  <si>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</si>
  <si>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</si>
  <si>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</si>
  <si>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</si>
  <si>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</si>
  <si>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</si>
  <si>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</si>
  <si>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</si>
  <si>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</si>
  <si>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</si>
  <si>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</si>
  <si>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</si>
  <si>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</si>
  <si>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</si>
  <si>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</si>
  <si>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</si>
  <si>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</si>
  <si>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</si>
  <si>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</si>
  <si>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</si>
  <si>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</si>
  <si>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</si>
  <si>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</si>
  <si>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</si>
  <si>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</si>
  <si>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</si>
  <si>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</si>
  <si>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</si>
  <si>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</si>
  <si>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</si>
  <si>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</si>
  <si>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</si>
  <si>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</si>
  <si>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</si>
  <si>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</si>
  <si>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</si>
  <si>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</si>
  <si>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</si>
  <si>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</si>
  <si>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</si>
  <si>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</si>
  <si>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</si>
  <si>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</si>
  <si>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</si>
  <si>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</si>
  <si>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</si>
  <si>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</si>
  <si>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</si>
  <si>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</si>
  <si>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</si>
  <si>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</si>
  <si>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</si>
  <si>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</si>
  <si>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</si>
  <si>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</si>
  <si>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</si>
  <si>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</si>
  <si>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</si>
  <si>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</si>
  <si>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</si>
  <si>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</si>
  <si>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</si>
  <si>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</si>
  <si>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</si>
  <si>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</si>
  <si>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</si>
  <si>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</si>
  <si>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</si>
  <si>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</si>
  <si>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</si>
  <si>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</si>
  <si>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</si>
  <si>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</si>
  <si>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</si>
  <si>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</si>
  <si>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</si>
  <si>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</si>
  <si>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</si>
  <si>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</si>
  <si>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</si>
  <si>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</si>
  <si>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</si>
  <si>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</si>
  <si>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</si>
  <si>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</si>
  <si>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</si>
  <si>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</si>
  <si>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</si>
  <si>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</si>
  <si>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</si>
  <si>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</si>
  <si>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</si>
  <si>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</si>
  <si>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</si>
  <si>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</si>
  <si>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</si>
  <si>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</si>
  <si>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</si>
  <si>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</si>
  <si>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</si>
  <si>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</si>
  <si>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</si>
  <si>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</si>
  <si>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</si>
  <si>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</si>
  <si>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</si>
  <si>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</si>
  <si>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</si>
  <si>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</si>
  <si>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</si>
  <si>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</si>
  <si>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</si>
  <si>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</si>
  <si>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</si>
  <si>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</si>
  <si>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</si>
  <si>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</si>
  <si>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</si>
  <si>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</si>
  <si>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</si>
  <si>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</si>
  <si>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</si>
  <si>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</si>
  <si>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</si>
  <si>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</si>
  <si>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</si>
  <si>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</si>
  <si>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</si>
  <si>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</si>
  <si>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</si>
  <si>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</si>
  <si>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</si>
  <si>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</si>
  <si>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</si>
  <si>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</si>
  <si>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</si>
  <si>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</si>
  <si>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</si>
  <si>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</si>
  <si>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</si>
  <si>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</si>
  <si>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</si>
  <si>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</si>
  <si>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</si>
  <si>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</si>
  <si>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</si>
  <si>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</si>
  <si>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</si>
  <si>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</si>
  <si>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</si>
  <si>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</si>
  <si>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</si>
  <si>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</si>
  <si>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</si>
  <si>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</si>
  <si>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</si>
  <si>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</si>
  <si>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</si>
  <si>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</si>
  <si>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</si>
  <si>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</si>
  <si>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</si>
  <si>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</si>
  <si>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</si>
  <si>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</si>
  <si>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</si>
  <si>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</si>
  <si>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</si>
  <si>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</si>
  <si>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</si>
  <si>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</si>
  <si>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</si>
  <si>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</si>
  <si>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</si>
  <si>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</si>
  <si>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</si>
  <si>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</si>
  <si>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</si>
  <si>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</si>
  <si>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</si>
  <si>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</si>
  <si>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</si>
  <si>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</si>
  <si>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</si>
  <si>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</si>
  <si>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</si>
  <si>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</si>
  <si>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</si>
  <si>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</si>
  <si>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</si>
  <si>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</si>
  <si>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</si>
  <si>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</si>
  <si>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</si>
  <si>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</si>
  <si>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</si>
  <si>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</si>
  <si>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</si>
  <si>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</si>
  <si>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</si>
  <si>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</si>
  <si>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</si>
  <si>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</si>
  <si>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</si>
  <si>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</si>
  <si>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</si>
  <si>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</si>
  <si>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</si>
  <si>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</si>
  <si>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</si>
  <si>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</si>
  <si>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</si>
  <si>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</si>
  <si>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</si>
  <si>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</si>
  <si>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</si>
  <si>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</si>
  <si>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</si>
  <si>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</si>
  <si>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</si>
  <si>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</si>
  <si>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</si>
  <si>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</si>
  <si>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</si>
  <si>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</si>
  <si>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</si>
  <si>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</si>
  <si>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</si>
  <si>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</si>
  <si>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</si>
  <si>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</si>
  <si>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</si>
  <si>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</si>
  <si>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</si>
  <si>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</si>
  <si>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</si>
  <si>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</si>
  <si>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</si>
  <si>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</si>
  <si>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</si>
  <si>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</si>
  <si>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</si>
  <si>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</si>
  <si>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</si>
  <si>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</si>
  <si>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</si>
  <si>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</si>
  <si>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</si>
  <si>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</si>
  <si>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</si>
  <si>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</si>
  <si>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</si>
  <si>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</si>
  <si>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</si>
  <si>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</si>
  <si>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</si>
  <si>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</si>
  <si>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</si>
  <si>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</si>
  <si>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</si>
  <si>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</si>
  <si>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</si>
  <si>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</si>
  <si>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</si>
  <si>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</si>
  <si>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</si>
  <si>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</si>
  <si>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</si>
  <si>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</si>
  <si>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</si>
  <si>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</si>
  <si>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</si>
  <si>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</si>
  <si>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</si>
  <si>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</si>
  <si>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</si>
  <si>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</si>
  <si>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</si>
  <si>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</si>
  <si>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</si>
  <si>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</si>
  <si>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</si>
  <si>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</si>
  <si>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</si>
  <si>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</si>
  <si>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</si>
  <si>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</si>
  <si>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</si>
  <si>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</si>
  <si>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</si>
  <si>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</si>
  <si>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</si>
  <si>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</si>
  <si>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</si>
  <si>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</si>
  <si>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</si>
  <si>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</si>
  <si>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</si>
  <si>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</si>
  <si>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</si>
  <si>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</si>
  <si>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</si>
  <si>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</si>
  <si>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</si>
  <si>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</si>
  <si>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</si>
  <si>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</si>
  <si>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</si>
  <si>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</si>
  <si>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</si>
  <si>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</si>
  <si>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</si>
  <si>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</si>
  <si>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</si>
  <si>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</si>
  <si>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</si>
  <si>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</si>
  <si>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</si>
  <si>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</si>
  <si>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</si>
  <si>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</si>
  <si>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</si>
  <si>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</si>
  <si>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</si>
  <si>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</si>
  <si>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</si>
  <si>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</si>
  <si>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</si>
  <si>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</si>
  <si>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</si>
  <si>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</si>
  <si>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</si>
  <si>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</si>
  <si>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</si>
  <si>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</si>
  <si>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</si>
  <si>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</si>
  <si>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</si>
  <si>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</si>
  <si>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</si>
  <si>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</si>
  <si>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</si>
  <si>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</si>
  <si>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</si>
  <si>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</si>
  <si>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</si>
  <si>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</si>
  <si>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</si>
  <si>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</si>
  <si>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</si>
  <si>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</si>
  <si>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</si>
  <si>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</si>
  <si>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</si>
  <si>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</si>
  <si>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</si>
  <si>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</si>
  <si>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</si>
  <si>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</si>
  <si>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</si>
  <si>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</si>
  <si>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</si>
  <si>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</si>
  <si>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</si>
  <si>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</si>
  <si>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</si>
  <si>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</si>
  <si>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</si>
  <si>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</si>
  <si>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</si>
  <si>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</si>
  <si>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</si>
  <si>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</si>
  <si>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</si>
  <si>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</si>
  <si>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</si>
  <si>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</si>
  <si>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</si>
  <si>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</si>
  <si>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</si>
  <si>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</si>
  <si>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</si>
  <si>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</si>
  <si>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</si>
  <si>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</si>
  <si>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</si>
  <si>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</si>
  <si>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</si>
  <si>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</si>
  <si>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</si>
  <si>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</si>
  <si>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</si>
  <si>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</si>
  <si>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</si>
  <si>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</si>
  <si>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</si>
  <si>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</si>
  <si>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</si>
  <si>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</si>
  <si>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</si>
  <si>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</si>
  <si>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</si>
  <si>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</si>
  <si>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</si>
  <si>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</si>
  <si>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</si>
  <si>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</si>
  <si>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</si>
  <si>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</si>
  <si>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</si>
  <si>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</si>
  <si>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</si>
  <si>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</si>
  <si>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</si>
  <si>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</si>
  <si>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</si>
  <si>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</si>
  <si>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</si>
  <si>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</si>
  <si>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</si>
  <si>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</si>
  <si>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</si>
  <si>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</si>
  <si>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</si>
  <si>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</si>
  <si>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</si>
  <si>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</si>
  <si>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</si>
  <si>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</si>
  <si>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</si>
  <si>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</si>
  <si>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</si>
  <si>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</si>
  <si>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</si>
  <si>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</si>
  <si>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</si>
  <si>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</si>
  <si>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</si>
  <si>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</si>
  <si>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</si>
  <si>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</si>
  <si>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</si>
  <si>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</si>
  <si>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</si>
  <si>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</si>
  <si>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</si>
  <si>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</si>
  <si>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</si>
  <si>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</si>
  <si>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</si>
  <si>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</si>
  <si>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</si>
  <si>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</si>
  <si>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</si>
  <si>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</si>
  <si>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</si>
  <si>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</si>
  <si>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</si>
  <si>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</si>
  <si>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</si>
  <si>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</si>
  <si>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</si>
  <si>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</si>
  <si>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</si>
  <si>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</si>
  <si>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</si>
  <si>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</si>
  <si>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</si>
  <si>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</si>
  <si>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</si>
  <si>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</si>
  <si>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</si>
  <si>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</si>
  <si>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</si>
  <si>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</si>
  <si>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</si>
  <si>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</si>
  <si>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</si>
  <si>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</si>
  <si>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</si>
  <si>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</si>
  <si>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</si>
  <si>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</si>
  <si>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</si>
  <si>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</si>
  <si>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</si>
  <si>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</si>
  <si>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</si>
  <si>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</si>
  <si>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</si>
  <si>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</si>
  <si>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</si>
  <si>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</si>
  <si>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</si>
  <si>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</si>
  <si>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</si>
  <si>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</si>
  <si>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</si>
  <si>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</si>
  <si>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</si>
  <si>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</si>
  <si>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</si>
  <si>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</si>
  <si>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</si>
  <si>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</si>
  <si>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</si>
  <si>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</si>
  <si>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</si>
  <si>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</si>
  <si>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</si>
  <si>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</si>
  <si>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</si>
  <si>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</si>
  <si>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</si>
  <si>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</si>
  <si>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</si>
  <si>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</si>
  <si>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</si>
  <si>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</si>
  <si>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</si>
  <si>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</si>
  <si>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</si>
  <si>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</si>
  <si>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</si>
  <si>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</si>
  <si>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</si>
  <si>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</si>
  <si>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</si>
  <si>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</si>
  <si>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</si>
  <si>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</si>
  <si>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</si>
  <si>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</si>
  <si>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</si>
  <si>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</si>
  <si>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</si>
  <si>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</si>
  <si>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</si>
  <si>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</si>
  <si>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</si>
  <si>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</si>
  <si>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</si>
  <si>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</si>
  <si>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</si>
  <si>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</si>
  <si>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</si>
  <si>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</si>
  <si>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</si>
  <si>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</si>
  <si>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</si>
  <si>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</si>
  <si>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</si>
  <si>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</si>
  <si>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</si>
  <si>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</si>
  <si>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</si>
  <si>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</si>
  <si>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</si>
  <si>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</si>
  <si>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</si>
  <si>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</si>
  <si>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</si>
  <si>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</si>
  <si>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</si>
  <si>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</si>
  <si>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</si>
  <si>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</si>
  <si>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</si>
  <si>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</si>
  <si>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</si>
  <si>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</si>
  <si>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</si>
  <si>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</si>
  <si>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</si>
  <si>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</si>
  <si>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</si>
  <si>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</si>
  <si>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</si>
  <si>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</si>
  <si>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</si>
  <si>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</si>
  <si>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</si>
  <si>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</si>
  <si>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</si>
  <si>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</si>
  <si>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</si>
  <si>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</si>
  <si>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</si>
  <si>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</si>
  <si>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</si>
  <si>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</si>
  <si>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</si>
  <si>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</si>
  <si>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</si>
  <si>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</si>
  <si>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</si>
  <si>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</si>
  <si>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</si>
  <si>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</si>
  <si>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</si>
  <si>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</si>
  <si>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</si>
  <si>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</si>
  <si>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</si>
  <si>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</si>
  <si>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</si>
  <si>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</si>
  <si>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</si>
  <si>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</si>
  <si>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</si>
  <si>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</si>
  <si>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</si>
  <si>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</si>
  <si>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</si>
  <si>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</si>
  <si>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</si>
  <si>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</si>
  <si>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</si>
  <si>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</si>
  <si>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</si>
  <si>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</si>
  <si>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</si>
  <si>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</si>
  <si>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</si>
  <si>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</si>
  <si>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</si>
  <si>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</si>
  <si>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</si>
  <si>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</si>
  <si>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</si>
  <si>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</si>
  <si>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</si>
  <si>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</si>
  <si>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</si>
  <si>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</si>
  <si>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</si>
  <si>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</si>
  <si>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</si>
  <si>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</si>
  <si>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</si>
  <si>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</si>
  <si>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</si>
  <si>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</si>
  <si>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</si>
  <si>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</si>
  <si>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</si>
  <si>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</si>
  <si>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</si>
  <si>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</si>
  <si>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</si>
  <si>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</si>
  <si>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</si>
  <si>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</si>
  <si>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</si>
  <si>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</si>
  <si>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</si>
  <si>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</si>
  <si>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</si>
  <si>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</si>
  <si>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</si>
  <si>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</si>
  <si>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</si>
  <si>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</si>
  <si>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</si>
  <si>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</si>
  <si>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</si>
  <si>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</si>
  <si>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</si>
  <si>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</si>
  <si>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</si>
  <si>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</si>
  <si>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</si>
  <si>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</si>
  <si>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</si>
  <si>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</si>
  <si>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</si>
  <si>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</si>
  <si>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</si>
  <si>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</si>
  <si>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</si>
  <si>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</si>
  <si>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</si>
  <si>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</si>
  <si>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</si>
  <si>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</si>
  <si>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</si>
  <si>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</si>
  <si>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</si>
  <si>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</si>
  <si>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</si>
  <si>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</si>
  <si>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</si>
  <si>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</si>
  <si>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</si>
  <si>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</si>
  <si>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</si>
  <si>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</si>
  <si>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</si>
  <si>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</si>
  <si>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</si>
  <si>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</si>
  <si>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</si>
  <si>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</si>
  <si>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</si>
  <si>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</si>
  <si>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</si>
  <si>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</si>
  <si>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</si>
  <si>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</si>
  <si>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</si>
  <si>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</si>
  <si>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</si>
  <si>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</si>
  <si>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</si>
  <si>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</si>
  <si>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</si>
  <si>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</si>
  <si>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</si>
  <si>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</si>
  <si>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</si>
  <si>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</si>
  <si>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</si>
  <si>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</si>
  <si>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</si>
  <si>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</si>
  <si>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</si>
  <si>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</si>
  <si>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</si>
  <si>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</si>
  <si>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</si>
  <si>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</si>
  <si>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</si>
  <si>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</si>
  <si>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</si>
  <si>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</si>
  <si>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</si>
  <si>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</si>
  <si>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</si>
  <si>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</si>
  <si>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</si>
  <si>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</si>
  <si>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</si>
  <si>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</si>
  <si>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</si>
  <si>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</si>
  <si>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</si>
  <si>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</si>
  <si>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</si>
  <si>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</si>
  <si>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</si>
  <si>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</si>
  <si>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</si>
  <si>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</si>
  <si>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</si>
  <si>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</si>
  <si>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</si>
  <si>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</si>
  <si>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</si>
  <si>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</si>
  <si>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</si>
  <si>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</si>
  <si>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</si>
  <si>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</si>
  <si>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</si>
  <si>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</si>
  <si>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</si>
  <si>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</si>
  <si>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</si>
  <si>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</si>
  <si>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</si>
  <si>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</si>
  <si>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</si>
  <si>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</si>
  <si>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</si>
  <si>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</si>
  <si>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</si>
  <si>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</si>
  <si>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</si>
  <si>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</si>
  <si>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</si>
  <si>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</si>
  <si>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</si>
  <si>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</si>
  <si>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</si>
  <si>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</si>
  <si>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</si>
  <si>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</si>
  <si>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</si>
  <si>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</si>
  <si>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</si>
  <si>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</si>
  <si>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</si>
  <si>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</si>
  <si>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</si>
  <si>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</si>
  <si>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</si>
  <si>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</si>
  <si>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</si>
  <si>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</si>
  <si>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</si>
  <si>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</si>
  <si>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</si>
  <si>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</si>
  <si>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</si>
  <si>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</si>
  <si>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</si>
  <si>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</si>
  <si>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</si>
  <si>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</si>
  <si>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</si>
  <si>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</si>
  <si>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</si>
  <si>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</si>
  <si>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</si>
  <si>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</si>
  <si>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</si>
  <si>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</si>
  <si>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</si>
  <si>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</si>
  <si>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</si>
  <si>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</si>
  <si>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</si>
  <si>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</si>
  <si>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</si>
  <si>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</si>
  <si>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</si>
  <si>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</si>
  <si>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</si>
  <si>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</si>
  <si>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</si>
  <si>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</si>
  <si>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</si>
  <si>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</si>
  <si>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</si>
  <si>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</si>
  <si>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</si>
  <si>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</si>
  <si>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</si>
  <si>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</si>
  <si>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</si>
  <si>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</si>
  <si>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</si>
  <si>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</si>
  <si>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</si>
  <si>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</si>
  <si>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</si>
  <si>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</si>
  <si>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</si>
  <si>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</si>
  <si>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</si>
  <si>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</si>
  <si>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</si>
  <si>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</si>
  <si>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</si>
  <si>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</si>
  <si>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</si>
  <si>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</si>
  <si>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</si>
  <si>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</si>
  <si>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</si>
  <si>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</si>
  <si>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</si>
  <si>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</si>
  <si>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</si>
  <si>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</si>
  <si>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</si>
  <si>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</si>
  <si>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</si>
  <si>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</si>
  <si>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</si>
  <si>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</si>
  <si>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</si>
  <si>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</si>
  <si>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</si>
  <si>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</si>
  <si>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</si>
  <si>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</si>
  <si>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</si>
  <si>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</si>
  <si>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</si>
  <si>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</si>
  <si>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</si>
  <si>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</si>
  <si>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</si>
  <si>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</si>
  <si>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</si>
  <si>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</si>
  <si>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</si>
  <si>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</si>
  <si>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</si>
  <si>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</si>
  <si>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</si>
  <si>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</si>
  <si>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</si>
  <si>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</si>
  <si>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</si>
  <si>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</si>
  <si>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</si>
  <si>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</si>
  <si>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</si>
  <si>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</si>
  <si>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</si>
  <si>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</si>
  <si>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</si>
  <si>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</si>
  <si>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</si>
  <si>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</si>
  <si>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</si>
  <si>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</si>
  <si>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</si>
  <si>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</si>
  <si>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</si>
  <si>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</si>
  <si>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</si>
  <si>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</si>
  <si>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</si>
  <si>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</si>
  <si>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</si>
  <si>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</si>
  <si>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</si>
  <si>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</si>
  <si>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</si>
  <si>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</si>
  <si>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</si>
  <si>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</si>
  <si>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</si>
  <si>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</si>
  <si>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</si>
  <si>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</si>
  <si>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</si>
  <si>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</si>
  <si>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</si>
  <si>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</si>
  <si>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</si>
  <si>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</si>
  <si>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</si>
  <si>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</si>
  <si>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</si>
  <si>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</si>
  <si>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</si>
  <si>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</si>
  <si>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</si>
  <si>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</si>
  <si>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</si>
  <si>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</si>
  <si>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</si>
  <si>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</si>
  <si>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</si>
  <si>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</si>
  <si>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</si>
  <si>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</si>
  <si>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</si>
  <si>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</si>
  <si>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</si>
  <si>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</si>
  <si>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</si>
  <si>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</si>
  <si>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</si>
  <si>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</si>
  <si>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</si>
  <si>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</si>
  <si>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</si>
  <si>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</si>
  <si>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</si>
  <si>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</si>
  <si>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</si>
  <si>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</si>
  <si>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</si>
  <si>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</si>
  <si>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</si>
  <si>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</si>
  <si>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</si>
  <si>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</si>
  <si>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</si>
  <si>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</si>
  <si>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</si>
  <si>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</si>
  <si>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</si>
  <si>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</si>
  <si>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</si>
  <si>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</si>
  <si>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</si>
  <si>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</si>
  <si>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</si>
  <si>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</si>
  <si>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</si>
  <si>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</si>
  <si>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</si>
  <si>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</si>
  <si>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</si>
  <si>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</si>
  <si>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</si>
  <si>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</si>
  <si>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</si>
  <si>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</si>
  <si>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</si>
  <si>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</si>
  <si>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</si>
  <si>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</si>
  <si>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</si>
  <si>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</si>
  <si>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</si>
  <si>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</si>
  <si>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</si>
  <si>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</si>
  <si>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</si>
  <si>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</si>
  <si>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</si>
  <si>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</si>
  <si>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</si>
  <si>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</si>
  <si>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</si>
  <si>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</si>
  <si>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</si>
  <si>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</si>
  <si>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</si>
  <si>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</si>
  <si>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</si>
  <si>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</si>
  <si>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</si>
  <si>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</si>
  <si>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</si>
  <si>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</si>
  <si>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</si>
  <si>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</si>
  <si>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</si>
  <si>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</si>
  <si>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</si>
  <si>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</si>
  <si>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</si>
  <si>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</si>
  <si>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</si>
  <si>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</si>
  <si>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</si>
  <si>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</si>
  <si>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</si>
  <si>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</si>
  <si>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</si>
  <si>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</si>
  <si>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</si>
  <si>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</si>
  <si>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</si>
  <si>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</si>
  <si>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</si>
  <si>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</si>
  <si>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</si>
  <si>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</si>
  <si>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</si>
  <si>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</si>
  <si>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</si>
  <si>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</si>
  <si>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</si>
  <si>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</si>
  <si>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</si>
  <si>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</si>
  <si>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</si>
  <si>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</si>
  <si>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</si>
  <si>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</si>
  <si>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</si>
  <si>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</si>
  <si>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</si>
  <si>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</si>
  <si>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</si>
  <si>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</si>
  <si>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</si>
  <si>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</si>
  <si>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</si>
  <si>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</si>
  <si>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</si>
  <si>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</si>
  <si>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</si>
  <si>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</si>
  <si>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</si>
  <si>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</si>
  <si>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</si>
  <si>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</si>
  <si>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</si>
  <si>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</si>
  <si>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</si>
  <si>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</si>
  <si>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</si>
  <si>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</si>
  <si>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</si>
  <si>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</si>
  <si>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</si>
  <si>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</si>
  <si>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</si>
  <si>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</si>
  <si>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</si>
  <si>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</si>
  <si>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</si>
  <si>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</si>
  <si>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</si>
  <si>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</si>
  <si>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</si>
  <si>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</si>
  <si>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</si>
  <si>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</si>
  <si>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</si>
  <si>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</si>
  <si>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</si>
  <si>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</si>
  <si>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</si>
  <si>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</si>
  <si>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</si>
  <si>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</si>
  <si>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</si>
  <si>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</si>
  <si>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</si>
  <si>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</si>
  <si>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</si>
  <si>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</si>
  <si>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</si>
  <si>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</si>
  <si>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</si>
  <si>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</si>
  <si>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</si>
  <si>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</si>
  <si>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</si>
  <si>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</si>
  <si>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</si>
  <si>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</si>
  <si>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</si>
  <si>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</si>
  <si>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</si>
  <si>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</si>
  <si>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</si>
  <si>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</si>
  <si>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</si>
  <si>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</si>
  <si>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</si>
  <si>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</si>
  <si>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</si>
  <si>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</si>
  <si>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</si>
  <si>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</si>
  <si>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</si>
  <si>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</si>
  <si>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</si>
  <si>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</si>
  <si>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</si>
  <si>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</si>
  <si>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</si>
  <si>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</si>
  <si>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</si>
  <si>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</si>
  <si>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</si>
  <si>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</si>
  <si>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</si>
  <si>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</si>
  <si>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</si>
  <si>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</si>
  <si>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</si>
  <si>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</si>
  <si>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</si>
  <si>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</si>
  <si>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</si>
  <si>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</si>
  <si>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</si>
  <si>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</si>
  <si>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</si>
  <si>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</si>
  <si>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</si>
  <si>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</si>
  <si>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</si>
  <si>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</si>
  <si>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</si>
  <si>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</si>
  <si>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</si>
  <si>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</si>
  <si>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</si>
  <si>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</si>
  <si>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</si>
  <si>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</si>
  <si>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</si>
  <si>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</si>
  <si>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</si>
  <si>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</si>
  <si>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</si>
  <si>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</si>
  <si>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</si>
  <si>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</si>
  <si>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</si>
  <si>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</si>
  <si>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</si>
  <si>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</si>
  <si>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</si>
  <si>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</si>
  <si>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</si>
  <si>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</si>
  <si>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</si>
  <si>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</si>
  <si>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</si>
  <si>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</si>
  <si>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</si>
  <si>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</si>
  <si>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</si>
  <si>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</si>
  <si>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</si>
  <si>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</si>
  <si>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</si>
  <si>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</si>
  <si>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</si>
  <si>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</si>
  <si>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</si>
  <si>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</si>
  <si>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</si>
  <si>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</si>
  <si>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</si>
  <si>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</si>
  <si>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</si>
  <si>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</si>
  <si>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</si>
  <si>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</si>
  <si>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</si>
  <si>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</si>
  <si>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</si>
  <si>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</si>
  <si>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</si>
  <si>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</si>
  <si>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</si>
  <si>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</si>
  <si>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</si>
  <si>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</si>
  <si>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</si>
  <si>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</si>
  <si>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</si>
  <si>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</si>
  <si>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</si>
  <si>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</si>
  <si>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</si>
  <si>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</si>
  <si>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</si>
  <si>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</si>
  <si>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</si>
  <si>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</si>
  <si>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</si>
  <si>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</si>
  <si>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</si>
  <si>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</si>
  <si>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</si>
  <si>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</si>
  <si>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</si>
  <si>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</si>
  <si>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</si>
  <si>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</si>
  <si>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</si>
  <si>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</si>
  <si>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</si>
  <si>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</si>
  <si>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</si>
  <si>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</si>
  <si>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</si>
  <si>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</si>
  <si>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</si>
  <si>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</si>
  <si>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</si>
  <si>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</si>
  <si>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</si>
  <si>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</si>
  <si>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</si>
  <si>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</si>
  <si>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</si>
  <si>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</si>
  <si>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</si>
  <si>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</si>
  <si>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</si>
  <si>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</si>
  <si>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</si>
  <si>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</si>
  <si>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</si>
  <si>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</si>
  <si>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</si>
  <si>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</si>
  <si>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</si>
  <si>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</si>
  <si>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</si>
  <si>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</si>
  <si>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</si>
  <si>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</si>
  <si>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</si>
  <si>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</si>
  <si>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</si>
  <si>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</si>
  <si>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</si>
  <si>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</si>
  <si>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</si>
  <si>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</si>
  <si>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</si>
  <si>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</si>
  <si>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</si>
  <si>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</si>
  <si>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</si>
  <si>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</si>
  <si>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</si>
  <si>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</si>
  <si>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</si>
  <si>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</si>
  <si>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</si>
  <si>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</si>
  <si>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</si>
  <si>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</si>
  <si>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</si>
  <si>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</si>
  <si>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</si>
  <si>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</si>
  <si>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</si>
  <si>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</si>
  <si>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</si>
  <si>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</si>
  <si>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</si>
  <si>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</si>
  <si>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</si>
  <si>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</si>
  <si>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</si>
  <si>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</si>
  <si>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</si>
  <si>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</si>
  <si>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</si>
  <si>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</si>
  <si>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</si>
  <si>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</si>
  <si>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</si>
  <si>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</si>
  <si>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</si>
  <si>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</si>
  <si>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</si>
  <si>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</si>
  <si>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</si>
  <si>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</si>
  <si>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</si>
  <si>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</si>
  <si>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</si>
  <si>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</si>
  <si>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</si>
  <si>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</si>
  <si>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</si>
  <si>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</si>
  <si>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</si>
  <si>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</si>
  <si>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</si>
  <si>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</si>
  <si>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</si>
  <si>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</si>
  <si>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</si>
  <si>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</si>
  <si>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</si>
  <si>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</si>
  <si>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</si>
  <si>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</si>
  <si>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</si>
  <si>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</si>
  <si>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</si>
  <si>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</si>
  <si>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</si>
  <si>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</si>
  <si>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</si>
  <si>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</si>
  <si>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</si>
  <si>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</si>
  <si>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</si>
  <si>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</si>
  <si>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</si>
  <si>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</si>
  <si>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</si>
  <si>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</si>
  <si>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</si>
  <si>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</si>
  <si>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</si>
  <si>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</si>
  <si>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</si>
  <si>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</si>
  <si>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</si>
  <si>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</si>
  <si>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</si>
  <si>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</si>
  <si>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</si>
  <si>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</si>
  <si>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</si>
  <si>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</si>
  <si>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</si>
  <si>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</si>
  <si>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</si>
  <si>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</si>
  <si>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</si>
  <si>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</si>
  <si>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</si>
  <si>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</si>
  <si>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</si>
  <si>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</si>
  <si>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</si>
  <si>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</si>
  <si>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</si>
  <si>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</si>
  <si>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</si>
  <si>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</si>
  <si>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</si>
  <si>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</si>
  <si>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</si>
  <si>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</si>
  <si>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</si>
  <si>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</si>
  <si>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</si>
  <si>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</si>
  <si>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</si>
  <si>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</si>
  <si>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</si>
  <si>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</si>
  <si>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</si>
  <si>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</si>
  <si>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</si>
  <si>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</si>
  <si>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</si>
  <si>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</si>
  <si>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</si>
  <si>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</si>
  <si>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</si>
  <si>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</si>
  <si>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</si>
  <si>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</si>
  <si>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</si>
  <si>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</si>
  <si>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</si>
  <si>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</si>
  <si>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</si>
  <si>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</si>
  <si>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</si>
  <si>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</si>
  <si>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</si>
  <si>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</si>
  <si>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</si>
  <si>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</si>
  <si>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</si>
  <si>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</si>
  <si>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</si>
  <si>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</si>
  <si>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</si>
  <si>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</si>
  <si>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</si>
  <si>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</si>
  <si>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</si>
  <si>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</si>
  <si>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</si>
  <si>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</si>
  <si>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</si>
  <si>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</si>
  <si>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</si>
  <si>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</si>
  <si>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</si>
  <si>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</si>
  <si>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</si>
  <si>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</si>
  <si>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</si>
  <si>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</si>
  <si>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</si>
  <si>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</si>
  <si>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</si>
  <si>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</si>
  <si>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</si>
  <si>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</si>
  <si>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</si>
  <si>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</si>
  <si>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</si>
  <si>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</si>
  <si>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</si>
  <si>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</si>
  <si>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</si>
  <si>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</si>
  <si>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</si>
  <si>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</si>
  <si>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</si>
  <si>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</si>
  <si>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</si>
  <si>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</si>
  <si>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</si>
  <si>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</si>
  <si>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</si>
  <si>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</si>
  <si>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</si>
  <si>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</si>
  <si>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</si>
  <si>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</si>
  <si>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</si>
  <si>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</si>
  <si>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</si>
  <si>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</si>
  <si>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</si>
  <si>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</si>
  <si>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</si>
  <si>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</si>
  <si>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</si>
  <si>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</si>
  <si>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</si>
  <si>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</si>
  <si>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</si>
  <si>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</si>
  <si>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</si>
  <si>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</si>
  <si>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</si>
  <si>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</si>
  <si>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</si>
  <si>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</si>
  <si>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</si>
  <si>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</si>
  <si>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</si>
  <si>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</si>
  <si>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</si>
  <si>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</si>
  <si>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</si>
  <si>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</si>
  <si>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</si>
  <si>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</si>
  <si>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</si>
  <si>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</si>
  <si>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</si>
  <si>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</si>
  <si>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</si>
  <si>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</si>
  <si>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</si>
  <si>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</si>
  <si>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</si>
  <si>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</si>
  <si>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</si>
  <si>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</si>
  <si>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</si>
  <si>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</si>
  <si>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</si>
  <si>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</si>
  <si>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</si>
  <si>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</si>
  <si>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</si>
  <si>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</si>
  <si>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</si>
  <si>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</si>
  <si>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</si>
  <si>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</si>
  <si>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</si>
  <si>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</si>
  <si>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</si>
  <si>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</si>
  <si>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</si>
  <si>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</si>
  <si>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</si>
  <si>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</si>
  <si>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</si>
  <si>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</si>
  <si>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</si>
  <si>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</si>
  <si>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</si>
  <si>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</si>
  <si>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</si>
  <si>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</si>
  <si>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</si>
  <si>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</si>
  <si>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</si>
  <si>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</si>
  <si>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</si>
  <si>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</si>
  <si>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</si>
  <si>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</si>
  <si>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</si>
  <si>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</si>
  <si>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</si>
  <si>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</si>
  <si>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</si>
  <si>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</si>
  <si>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</si>
  <si>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</si>
  <si>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</si>
  <si>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</si>
  <si>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</si>
  <si>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</si>
  <si>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</si>
  <si>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</si>
  <si>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</si>
  <si>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</si>
  <si>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</si>
  <si>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</si>
  <si>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</si>
  <si>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</si>
  <si>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</si>
  <si>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</si>
  <si>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</si>
  <si>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</si>
  <si>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</si>
  <si>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</si>
  <si>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</si>
  <si>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</si>
  <si>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</si>
  <si>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</si>
  <si>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</si>
  <si>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</si>
  <si>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</si>
  <si>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</si>
  <si>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</si>
  <si>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</si>
  <si>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</si>
  <si>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</si>
  <si>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</si>
  <si>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</si>
  <si>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</si>
  <si>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</si>
  <si>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</si>
  <si>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</si>
  <si>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</si>
  <si>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</si>
  <si>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</si>
  <si>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</si>
  <si>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</si>
  <si>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</si>
  <si>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</si>
  <si>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</si>
  <si>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</si>
  <si>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</si>
  <si>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</si>
  <si>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</si>
  <si>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</si>
  <si>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</si>
  <si>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</si>
  <si>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</si>
  <si>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</si>
  <si>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</si>
  <si>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</si>
  <si>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</si>
  <si>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</si>
  <si>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</si>
  <si>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</si>
  <si>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</si>
  <si>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</si>
  <si>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</si>
  <si>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</si>
  <si>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</si>
  <si>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</si>
  <si>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</si>
  <si>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</si>
  <si>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</si>
  <si>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</si>
  <si>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</si>
  <si>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</si>
  <si>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</si>
  <si>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</si>
  <si>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</si>
  <si>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</si>
  <si>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</si>
  <si>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</si>
  <si>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</si>
  <si>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</si>
  <si>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</si>
  <si>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</si>
  <si>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</si>
  <si>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</si>
  <si>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</si>
  <si>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</si>
  <si>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</si>
  <si>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</si>
  <si>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</si>
  <si>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</si>
  <si>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</si>
  <si>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</si>
  <si>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</si>
  <si>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</si>
  <si>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</si>
  <si>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</si>
  <si>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</si>
  <si>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</si>
  <si>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</si>
  <si>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</si>
  <si>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</si>
  <si>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</si>
  <si>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</si>
  <si>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</si>
  <si>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</si>
  <si>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</si>
  <si>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</si>
  <si>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</si>
  <si>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</si>
  <si>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</si>
  <si>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</si>
  <si>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</si>
  <si>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</si>
  <si>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</si>
  <si>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</si>
  <si>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</si>
  <si>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</si>
  <si>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</si>
  <si>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</si>
  <si>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</si>
  <si>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</si>
  <si>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</si>
  <si>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</si>
  <si>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</si>
  <si>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</si>
  <si>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</si>
  <si>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</si>
  <si>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</si>
  <si>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</si>
  <si>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</si>
  <si>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</si>
  <si>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</si>
  <si>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</si>
  <si>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</si>
  <si>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</si>
  <si>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</si>
  <si>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</si>
  <si>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</si>
  <si>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</si>
  <si>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</si>
  <si>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</si>
  <si>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</si>
  <si>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</si>
  <si>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</si>
  <si>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</si>
  <si>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</si>
  <si>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</si>
  <si>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</si>
  <si>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</si>
  <si>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</si>
  <si>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</si>
  <si>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</si>
  <si>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</si>
  <si>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</si>
  <si>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</si>
  <si>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</si>
  <si>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</si>
  <si>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</si>
  <si>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</si>
  <si>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</si>
  <si>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</si>
  <si>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</si>
  <si>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</si>
  <si>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</si>
  <si>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</si>
  <si>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</si>
  <si>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</si>
  <si>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</si>
  <si>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</si>
  <si>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</si>
  <si>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</si>
  <si>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</si>
  <si>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</si>
  <si>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</si>
  <si>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</si>
  <si>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</si>
  <si>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</si>
  <si>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</si>
  <si>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</si>
  <si>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</si>
  <si>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</si>
  <si>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</si>
  <si>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</si>
  <si>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</si>
  <si>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</si>
  <si>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</si>
  <si>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</si>
  <si>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</si>
  <si>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</si>
  <si>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</si>
  <si>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</si>
  <si>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</si>
  <si>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</si>
  <si>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</si>
  <si>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</si>
  <si>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</si>
  <si>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</si>
  <si>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</si>
  <si>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</si>
  <si>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</si>
  <si>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</si>
  <si>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</si>
  <si>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</si>
  <si>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</si>
  <si>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</si>
  <si>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</si>
  <si>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</si>
  <si>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</si>
  <si>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</si>
  <si>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</si>
  <si>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</si>
  <si>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</si>
  <si>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</si>
  <si>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</si>
  <si>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</si>
  <si>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</si>
  <si>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</si>
  <si>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</si>
  <si>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</si>
  <si>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</si>
  <si>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</si>
  <si>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</si>
  <si>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</si>
  <si>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</si>
  <si>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</si>
  <si>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</si>
  <si>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</si>
  <si>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</si>
  <si>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</si>
  <si>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</si>
  <si>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</si>
  <si>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</si>
  <si>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</si>
  <si>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</si>
  <si>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</si>
  <si>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</si>
  <si>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</si>
  <si>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</si>
  <si>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</si>
  <si>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</si>
  <si>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</si>
  <si>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</si>
  <si>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</si>
  <si>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</si>
  <si>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</si>
  <si>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</si>
  <si>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</si>
  <si>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</si>
  <si>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</si>
  <si>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</si>
  <si>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</si>
  <si>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</si>
  <si>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</si>
  <si>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</si>
  <si>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</si>
  <si>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</si>
  <si>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</si>
  <si>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</si>
  <si>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</si>
  <si>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</si>
  <si>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</si>
  <si>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</si>
  <si>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</si>
  <si>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</si>
  <si>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</si>
  <si>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</si>
  <si>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</si>
  <si>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</si>
  <si>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</si>
  <si>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</si>
  <si>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</si>
  <si>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</si>
  <si>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</si>
  <si>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</si>
  <si>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</si>
  <si>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</si>
  <si>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</si>
  <si>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</si>
  <si>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</si>
  <si>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</si>
  <si>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</si>
  <si>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</si>
  <si>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</si>
  <si>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</si>
  <si>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</si>
  <si>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</si>
  <si>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</si>
  <si>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</si>
  <si>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</si>
  <si>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</si>
  <si>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</si>
  <si>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</si>
  <si>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</si>
  <si>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</si>
  <si>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</si>
  <si>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</si>
  <si>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</si>
  <si>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</si>
  <si>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</si>
  <si>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</si>
  <si>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</si>
  <si>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</si>
  <si>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</si>
  <si>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</si>
  <si>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</si>
  <si>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</si>
  <si>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</si>
  <si>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</si>
  <si>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</si>
  <si>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</si>
  <si>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</si>
  <si>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</si>
  <si>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</si>
  <si>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</si>
  <si>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</si>
  <si>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</si>
  <si>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</si>
  <si>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</si>
  <si>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</si>
  <si>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</si>
  <si>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</si>
  <si>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</si>
  <si>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</si>
  <si>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</si>
  <si>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</si>
  <si>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</si>
  <si>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</si>
  <si>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</si>
  <si>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</si>
  <si>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</si>
  <si>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</si>
  <si>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</si>
  <si>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</si>
  <si>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</si>
  <si>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</si>
  <si>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</si>
  <si>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</si>
  <si>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</si>
  <si>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</si>
  <si>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</si>
  <si>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</si>
  <si>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</si>
  <si>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</si>
  <si>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</si>
  <si>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</si>
  <si>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</si>
  <si>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</si>
  <si>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</si>
  <si>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</si>
  <si>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</si>
  <si>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</si>
  <si>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</si>
  <si>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</si>
  <si>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</si>
  <si>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</si>
  <si>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</si>
  <si>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</si>
  <si>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</si>
  <si>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</si>
  <si>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</si>
  <si>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</si>
  <si>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</si>
  <si>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</si>
  <si>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</si>
  <si>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</si>
  <si>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</si>
  <si>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</si>
  <si>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</si>
  <si>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</si>
  <si>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</si>
  <si>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</si>
  <si>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</si>
  <si>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</si>
  <si>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</si>
  <si>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</si>
  <si>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</si>
  <si>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</si>
  <si>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</si>
  <si>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</si>
  <si>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</si>
  <si>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</si>
  <si>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</si>
  <si>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</si>
  <si>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</si>
  <si>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</si>
  <si>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</si>
  <si>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</si>
  <si>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</si>
  <si>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</si>
  <si>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</si>
  <si>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</si>
  <si>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</si>
  <si>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</si>
  <si>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</si>
  <si>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</si>
  <si>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</si>
  <si>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</si>
  <si>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</si>
  <si>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</si>
  <si>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</si>
  <si>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</si>
  <si>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</si>
  <si>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</si>
  <si>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</si>
  <si>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</si>
  <si>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</si>
  <si>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</si>
  <si>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</si>
  <si>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</si>
  <si>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</si>
  <si>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</si>
  <si>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</si>
  <si>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</si>
  <si>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</si>
  <si>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</si>
  <si>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</si>
  <si>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</si>
  <si>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</si>
  <si>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</si>
  <si>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</si>
  <si>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</si>
  <si>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</si>
  <si>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</si>
  <si>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</si>
  <si>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</si>
  <si>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</si>
  <si>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</si>
  <si>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</si>
  <si>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</si>
  <si>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</si>
  <si>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</si>
  <si>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</si>
  <si>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</si>
  <si>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</si>
  <si>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</si>
  <si>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</si>
  <si>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</si>
  <si>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</si>
  <si>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</si>
  <si>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</si>
  <si>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</si>
  <si>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</si>
  <si>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</si>
  <si>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</si>
  <si>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</si>
  <si>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</si>
  <si>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</si>
  <si>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</si>
  <si>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</si>
  <si>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</si>
  <si>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</si>
  <si>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</si>
  <si>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</si>
  <si>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</si>
  <si>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</si>
  <si>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</si>
  <si>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</si>
  <si>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</si>
  <si>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</si>
  <si>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</si>
  <si>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</si>
  <si>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</si>
  <si>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</si>
  <si>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</si>
  <si>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</si>
  <si>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</si>
  <si>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</si>
  <si>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</si>
  <si>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</si>
  <si>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</si>
  <si>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</si>
  <si>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</si>
  <si>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</si>
  <si>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</si>
  <si>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</si>
  <si>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</si>
  <si>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</si>
  <si>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</si>
  <si>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</si>
  <si>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</si>
  <si>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</si>
  <si>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</si>
  <si>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</si>
  <si>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</si>
  <si>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</si>
  <si>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</si>
  <si>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</si>
  <si>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</si>
  <si>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</si>
  <si>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</si>
  <si>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</si>
  <si>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</si>
  <si>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</si>
  <si>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</si>
  <si>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</si>
  <si>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</si>
  <si>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</si>
  <si>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</si>
  <si>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</si>
  <si>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</si>
  <si>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</si>
  <si>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</si>
  <si>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</si>
  <si>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</si>
  <si>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</si>
  <si>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</si>
  <si>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</si>
  <si>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</si>
  <si>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</si>
  <si>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</si>
  <si>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</si>
  <si>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</si>
  <si>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</si>
  <si>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</si>
  <si>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</si>
  <si>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</si>
  <si>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</si>
  <si>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</si>
  <si>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</si>
  <si>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</si>
  <si>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</si>
  <si>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</si>
  <si>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</si>
  <si>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</si>
  <si>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</si>
  <si>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</si>
  <si>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</si>
  <si>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</si>
  <si>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</si>
  <si>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</si>
  <si>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</si>
  <si>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</si>
  <si>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</si>
  <si>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</si>
  <si>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</si>
  <si>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</si>
  <si>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</si>
  <si>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</si>
  <si>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</si>
  <si>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</si>
  <si>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</si>
  <si>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</si>
  <si>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</si>
  <si>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</si>
  <si>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</si>
  <si>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</si>
  <si>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</si>
  <si>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</si>
  <si>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</si>
  <si>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</si>
  <si>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</si>
  <si>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</si>
  <si>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</si>
  <si>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</si>
  <si>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</si>
  <si>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</si>
  <si>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</si>
  <si>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</si>
  <si>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</si>
  <si>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</si>
  <si>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</si>
  <si>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</si>
  <si>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</si>
  <si>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</si>
  <si>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</si>
  <si>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</si>
  <si>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</si>
  <si>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</si>
  <si>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</si>
  <si>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</si>
  <si>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</si>
  <si>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</si>
  <si>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</si>
  <si>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</si>
  <si>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</si>
  <si>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</si>
  <si>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</si>
  <si>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</si>
  <si>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</si>
  <si>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</si>
  <si>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</si>
  <si>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</si>
  <si>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</si>
  <si>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</si>
  <si>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</si>
  <si>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</si>
  <si>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</si>
  <si>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</si>
  <si>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</si>
  <si>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</si>
  <si>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</si>
  <si>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</si>
  <si>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</si>
  <si>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</si>
  <si>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</si>
  <si>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</si>
  <si>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</si>
  <si>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</si>
  <si>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</si>
  <si>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</si>
  <si>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</si>
  <si>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</si>
  <si>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</si>
  <si>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</si>
  <si>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</si>
  <si>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</si>
  <si>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</si>
  <si>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</si>
  <si>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</si>
  <si>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</si>
  <si>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</si>
  <si>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</si>
  <si>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</si>
  <si>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</si>
  <si>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</si>
  <si>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</si>
  <si>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</si>
  <si>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</si>
  <si>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</si>
  <si>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</si>
  <si>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</si>
  <si>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</si>
  <si>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</si>
  <si>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</si>
  <si>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</si>
  <si>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</si>
  <si>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</si>
  <si>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</si>
  <si>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</si>
  <si>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</si>
  <si>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</si>
  <si>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</si>
  <si>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</si>
  <si>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</si>
  <si>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</si>
  <si>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</si>
  <si>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</si>
  <si>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</si>
  <si>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</si>
  <si>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</si>
  <si>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</si>
  <si>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</si>
  <si>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</si>
  <si>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</si>
  <si>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</si>
  <si>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</si>
  <si>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</si>
  <si>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</si>
  <si>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</si>
  <si>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</si>
  <si>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</si>
  <si>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</si>
  <si>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</si>
  <si>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</si>
  <si>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</si>
  <si>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</si>
  <si>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</si>
  <si>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</si>
  <si>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</si>
  <si>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</si>
  <si>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</si>
  <si>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</si>
  <si>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</si>
  <si>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</si>
  <si>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</si>
  <si>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</si>
  <si>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</si>
  <si>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</si>
  <si>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</si>
  <si>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</si>
  <si>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</si>
  <si>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</si>
  <si>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</si>
  <si>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</si>
  <si>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</si>
  <si>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</si>
  <si>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</si>
  <si>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</si>
  <si>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</si>
  <si>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</si>
  <si>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</si>
  <si>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</si>
  <si>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</si>
  <si>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</si>
  <si>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</si>
  <si>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</si>
  <si>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</si>
  <si>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</si>
  <si>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</si>
  <si>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</si>
  <si>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</si>
  <si>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</si>
  <si>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</si>
  <si>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</si>
  <si>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</si>
  <si>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</si>
  <si>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</si>
  <si>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</si>
  <si>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</si>
  <si>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</si>
  <si>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</si>
  <si>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</si>
  <si>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</si>
  <si>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</si>
  <si>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</si>
  <si>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</si>
  <si>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</si>
  <si>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</si>
  <si>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</si>
  <si>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</si>
  <si>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</si>
  <si>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</si>
  <si>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</si>
  <si>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</si>
  <si>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</si>
  <si>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</si>
  <si>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</si>
  <si>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</si>
  <si>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</si>
  <si>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</si>
  <si>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</si>
  <si>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</si>
  <si>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</si>
  <si>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</si>
  <si>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</si>
  <si>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</si>
  <si>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</si>
  <si>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</si>
  <si>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</si>
  <si>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</si>
  <si>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</si>
  <si>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</si>
  <si>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</si>
  <si>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</si>
  <si>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</si>
  <si>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</si>
  <si>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</si>
  <si>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</si>
  <si>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</si>
  <si>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</si>
  <si>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</si>
  <si>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</si>
  <si>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</si>
  <si>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</si>
  <si>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</si>
  <si>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</si>
  <si>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</si>
  <si>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</si>
  <si>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</si>
  <si>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</si>
  <si>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</si>
  <si>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</si>
  <si>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</si>
  <si>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</si>
  <si>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</si>
  <si>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</si>
  <si>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</si>
  <si>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</si>
  <si>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</si>
  <si>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</si>
  <si>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</si>
  <si>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</si>
  <si>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</si>
  <si>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</si>
  <si>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</si>
  <si>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</si>
  <si>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</si>
  <si>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</si>
  <si>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</si>
  <si>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</si>
  <si>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</si>
  <si>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</si>
  <si>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</si>
  <si>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</si>
  <si>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</si>
  <si>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</si>
  <si>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</si>
  <si>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</si>
  <si>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</si>
  <si>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</si>
  <si>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</si>
  <si>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</si>
  <si>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</si>
  <si>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</si>
  <si>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</si>
  <si>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</si>
  <si>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</si>
  <si>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</si>
  <si>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</si>
  <si>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</si>
  <si>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</si>
  <si>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</si>
  <si>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</si>
  <si>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</si>
  <si>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</si>
  <si>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</si>
  <si>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</si>
  <si>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</si>
  <si>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</si>
  <si>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</si>
  <si>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</si>
  <si>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</si>
  <si>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</si>
  <si>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</si>
  <si>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</si>
  <si>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</si>
  <si>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</si>
  <si>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</si>
  <si>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</si>
  <si>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</si>
  <si>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</si>
  <si>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</si>
  <si>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</si>
  <si>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</si>
  <si>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</si>
  <si>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</si>
  <si>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</si>
  <si>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</si>
  <si>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</si>
  <si>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</si>
  <si>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</si>
  <si>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</si>
  <si>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</si>
  <si>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</si>
  <si>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</si>
  <si>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</si>
  <si>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</si>
  <si>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</si>
  <si>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</si>
  <si>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</si>
  <si>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</si>
  <si>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</si>
  <si>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</si>
  <si>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</si>
  <si>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</si>
  <si>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</si>
  <si>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</si>
  <si>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</si>
  <si>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</si>
  <si>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</si>
  <si>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</si>
  <si>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</si>
  <si>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</si>
  <si>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</si>
  <si>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</si>
  <si>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</si>
  <si>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</si>
  <si>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</si>
  <si>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</si>
  <si>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</si>
  <si>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</si>
  <si>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</si>
  <si>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</si>
  <si>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</si>
  <si>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</si>
  <si>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</si>
  <si>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</si>
  <si>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</si>
  <si>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</si>
  <si>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</si>
  <si>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</si>
  <si>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</si>
  <si>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</si>
  <si>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</si>
  <si>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</si>
  <si>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</si>
  <si>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</si>
  <si>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</si>
  <si>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</si>
  <si>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</si>
  <si>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</si>
  <si>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</si>
  <si>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</si>
  <si>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</si>
  <si>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</si>
  <si>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</si>
  <si>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</si>
  <si>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</si>
  <si>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</si>
  <si>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</si>
  <si>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</si>
  <si>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</si>
  <si>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</si>
  <si>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</si>
  <si>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</si>
  <si>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</si>
  <si>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</si>
  <si>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</si>
  <si>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</si>
  <si>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</si>
  <si>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</si>
  <si>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</si>
  <si>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</si>
  <si>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</si>
  <si>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</si>
  <si>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</si>
  <si>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</si>
  <si>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</si>
  <si>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</si>
  <si>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</si>
  <si>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</si>
  <si>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</si>
  <si>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</si>
  <si>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</si>
  <si>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</si>
  <si>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</si>
  <si>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</si>
  <si>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</si>
  <si>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</si>
  <si>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</si>
  <si>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</si>
  <si>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</si>
  <si>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</si>
  <si>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</si>
  <si>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</si>
  <si>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</si>
  <si>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</si>
  <si>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</si>
  <si>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</si>
  <si>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</si>
  <si>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</si>
  <si>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</si>
  <si>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</si>
  <si>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</si>
  <si>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</si>
  <si>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</si>
  <si>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</si>
  <si>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</si>
  <si>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</si>
  <si>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</si>
  <si>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</si>
  <si>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</si>
  <si>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</si>
  <si>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</si>
  <si>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</si>
  <si>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</si>
  <si>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</si>
  <si>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</si>
  <si>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</si>
  <si>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</si>
  <si>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</si>
  <si>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</si>
  <si>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</si>
  <si>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</si>
  <si>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</si>
  <si>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</si>
  <si>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</si>
  <si>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</si>
  <si>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</si>
  <si>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</si>
  <si>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</si>
  <si>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</si>
  <si>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</si>
  <si>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</si>
  <si>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</si>
  <si>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</si>
  <si>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</si>
  <si>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</si>
  <si>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</si>
  <si>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</si>
  <si>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</si>
  <si>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</si>
  <si>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</si>
  <si>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</si>
  <si>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</si>
  <si>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</si>
  <si>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</si>
  <si>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</si>
  <si>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</si>
  <si>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</si>
  <si>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</si>
  <si>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</si>
  <si>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</si>
  <si>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</si>
  <si>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</si>
  <si>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</si>
  <si>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</si>
  <si>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</si>
  <si>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</si>
  <si>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</si>
  <si>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</si>
  <si>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</si>
  <si>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</si>
  <si>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</si>
  <si>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</si>
  <si>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</si>
  <si>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</si>
  <si>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</si>
  <si>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</si>
  <si>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</si>
  <si>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</si>
  <si>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</si>
  <si>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</si>
  <si>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</si>
  <si>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</si>
  <si>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</si>
  <si>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</si>
  <si>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</si>
  <si>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</si>
  <si>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</si>
  <si>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</si>
  <si>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</si>
  <si>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</si>
  <si>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</si>
  <si>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</si>
  <si>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</si>
  <si>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</si>
  <si>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</si>
  <si>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</si>
  <si>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</si>
  <si>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</si>
  <si>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</si>
  <si>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</si>
  <si>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</si>
  <si>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</si>
  <si>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</si>
  <si>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</si>
  <si>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</si>
  <si>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</si>
  <si>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</si>
  <si>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</si>
  <si>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</si>
  <si>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</si>
  <si>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</si>
  <si>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</si>
  <si>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</si>
  <si>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</si>
  <si>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</si>
  <si>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</si>
  <si>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</si>
  <si>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</si>
  <si>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</si>
  <si>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</si>
  <si>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</si>
  <si>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</si>
  <si>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</si>
  <si>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</si>
  <si>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</si>
  <si>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</si>
  <si>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</si>
  <si>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</si>
  <si>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</si>
  <si>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</si>
  <si>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</si>
  <si>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</si>
  <si>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</si>
  <si>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</si>
  <si>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</si>
  <si>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</si>
  <si>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</si>
  <si>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</si>
  <si>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</si>
  <si>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</si>
  <si>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</si>
  <si>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</si>
  <si>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</si>
  <si>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</si>
  <si>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</si>
  <si>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</si>
  <si>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</si>
  <si>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</si>
  <si>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</si>
  <si>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</si>
  <si>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</si>
  <si>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</si>
  <si>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</si>
  <si>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</si>
  <si>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</si>
  <si>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</si>
  <si>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</si>
  <si>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</si>
  <si>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</si>
  <si>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</si>
  <si>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</si>
  <si>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</si>
  <si>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</si>
  <si>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</si>
  <si>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</si>
  <si>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</si>
  <si>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</si>
  <si>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</si>
  <si>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</si>
  <si>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</si>
  <si>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</si>
  <si>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</si>
  <si>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</si>
  <si>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</si>
  <si>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</si>
  <si>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</si>
  <si>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</si>
  <si>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</si>
  <si>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</si>
  <si>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</si>
  <si>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</si>
  <si>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</si>
  <si>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</si>
  <si>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</si>
  <si>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</si>
  <si>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</si>
  <si>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</si>
  <si>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</si>
  <si>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</si>
  <si>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</si>
  <si>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</si>
  <si>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</si>
  <si>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</si>
  <si>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</si>
  <si>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</si>
  <si>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</si>
  <si>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</si>
  <si>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</si>
  <si>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</si>
  <si>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</si>
  <si>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</si>
  <si>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</si>
  <si>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</si>
  <si>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</si>
  <si>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</si>
  <si>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</si>
  <si>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</si>
  <si>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</si>
  <si>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</si>
  <si>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</si>
  <si>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</si>
  <si>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</si>
  <si>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</si>
  <si>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</si>
  <si>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</si>
  <si>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</si>
  <si>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</si>
  <si>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</si>
  <si>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</si>
  <si>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</si>
  <si>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</si>
  <si>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</si>
  <si>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</si>
  <si>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</si>
  <si>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</si>
  <si>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</si>
  <si>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</si>
  <si>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</si>
  <si>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</si>
  <si>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</si>
  <si>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</si>
  <si>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</si>
  <si>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</si>
  <si>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</si>
  <si>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</si>
  <si>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</si>
  <si>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</si>
  <si>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</si>
  <si>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</si>
  <si>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</si>
  <si>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</si>
  <si>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</si>
  <si>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</si>
  <si>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</si>
  <si>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</si>
  <si>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</si>
  <si>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</si>
  <si>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</si>
  <si>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</si>
  <si>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</si>
  <si>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</si>
  <si>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</si>
  <si>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</si>
  <si>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</si>
  <si>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</si>
  <si>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</si>
  <si>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</si>
  <si>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</si>
  <si>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</si>
  <si>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</si>
  <si>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</si>
  <si>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</si>
  <si>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</si>
  <si>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</si>
  <si>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</si>
  <si>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</si>
  <si>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</si>
  <si>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</si>
  <si>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</si>
  <si>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</si>
  <si>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</si>
  <si>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</si>
  <si>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</si>
  <si>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</si>
  <si>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</si>
  <si>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</si>
  <si>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</si>
  <si>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</si>
  <si>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</si>
  <si>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</si>
  <si>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</si>
  <si>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</si>
  <si>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</si>
  <si>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</si>
  <si>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</si>
  <si>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</si>
  <si>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</si>
  <si>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</si>
  <si>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</si>
  <si>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</si>
  <si>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</si>
  <si>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</si>
  <si>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</si>
  <si>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</si>
  <si>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</si>
  <si>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</si>
  <si>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</si>
  <si>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</si>
  <si>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</si>
  <si>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</si>
  <si>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</si>
  <si>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</si>
  <si>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</si>
  <si>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</si>
  <si>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</si>
  <si>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</si>
  <si>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</si>
  <si>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</si>
  <si>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</si>
  <si>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</si>
  <si>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</si>
  <si>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</si>
  <si>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</si>
  <si>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</si>
  <si>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</si>
  <si>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</si>
  <si>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</si>
  <si>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</si>
  <si>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</si>
  <si>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</si>
  <si>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</si>
  <si>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</si>
  <si>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</si>
  <si>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</si>
  <si>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</si>
  <si>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</si>
  <si>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</si>
  <si>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</si>
  <si>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</si>
  <si>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</si>
  <si>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</si>
  <si>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</si>
  <si>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</si>
  <si>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</si>
  <si>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</si>
  <si>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</si>
  <si>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</si>
  <si>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</si>
  <si>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</si>
  <si>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</si>
  <si>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</si>
  <si>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</si>
  <si>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</si>
  <si>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</si>
  <si>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</si>
  <si>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</si>
  <si>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</si>
  <si>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</si>
  <si>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</si>
  <si>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</si>
  <si>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</si>
  <si>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</si>
  <si>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</si>
  <si>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</si>
  <si>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</si>
  <si>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</si>
  <si>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</si>
  <si>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</si>
  <si>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</si>
  <si>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</si>
  <si>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</si>
  <si>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</si>
  <si>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</si>
  <si>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</si>
  <si>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</si>
  <si>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</si>
  <si>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</si>
  <si>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</si>
  <si>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</si>
  <si>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</si>
  <si>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</si>
  <si>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</si>
  <si>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</si>
  <si>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</si>
  <si>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</si>
  <si>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</si>
  <si>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</si>
  <si>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</si>
  <si>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</si>
  <si>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</si>
  <si>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</si>
  <si>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</si>
  <si>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</si>
  <si>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</si>
  <si>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</si>
  <si>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</si>
  <si>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</si>
  <si>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</si>
  <si>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</si>
  <si>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</si>
  <si>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</si>
  <si>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</si>
  <si>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</si>
  <si>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</si>
  <si>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</si>
  <si>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</si>
  <si>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</si>
  <si>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</si>
  <si>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</si>
  <si>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</si>
  <si>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</si>
  <si>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</si>
  <si>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</si>
  <si>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</si>
  <si>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</si>
  <si>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</si>
  <si>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</si>
  <si>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</si>
  <si>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</si>
  <si>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</si>
  <si>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</si>
  <si>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</si>
  <si>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</si>
  <si>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</si>
  <si>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</si>
  <si>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</si>
  <si>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</si>
  <si>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</si>
  <si>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</si>
  <si>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</si>
  <si>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</si>
  <si>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</si>
  <si>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</si>
  <si>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</si>
  <si>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</si>
  <si>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</si>
  <si>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</si>
  <si>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</si>
  <si>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</si>
  <si>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</si>
  <si>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</si>
  <si>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</si>
  <si>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</si>
  <si>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</si>
  <si>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</si>
  <si>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</si>
  <si>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</si>
  <si>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</si>
  <si>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</si>
  <si>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</si>
  <si>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</si>
  <si>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</si>
  <si>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</si>
  <si>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</si>
  <si>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</si>
  <si>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</si>
  <si>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</si>
  <si>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</si>
  <si>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</si>
  <si>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</si>
  <si>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</si>
  <si>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</si>
  <si>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</si>
  <si>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</si>
  <si>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</si>
  <si>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</si>
  <si>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</si>
  <si>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</si>
  <si>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</si>
  <si>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</si>
  <si>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</si>
  <si>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</si>
  <si>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</si>
  <si>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</si>
  <si>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</si>
  <si>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</si>
  <si>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</si>
  <si>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</si>
  <si>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</si>
  <si>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</si>
  <si>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</si>
  <si>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</si>
  <si>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</si>
  <si>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</si>
  <si>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</si>
  <si>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</si>
  <si>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</si>
  <si>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</si>
  <si>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</si>
  <si>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</si>
  <si>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</si>
  <si>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</si>
  <si>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</si>
  <si>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</si>
  <si>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</si>
  <si>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</si>
  <si>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</si>
  <si>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</si>
  <si>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</si>
  <si>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</si>
  <si>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</si>
  <si>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</si>
  <si>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</si>
  <si>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</si>
  <si>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</si>
  <si>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</si>
  <si>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</si>
  <si>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</si>
  <si>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</si>
  <si>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</si>
  <si>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</si>
  <si>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</si>
  <si>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</si>
  <si>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</si>
  <si>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</si>
  <si>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</si>
  <si>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</si>
  <si>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</si>
  <si>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</si>
  <si>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</si>
  <si>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</si>
  <si>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</si>
  <si>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</si>
  <si>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</si>
  <si>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</si>
  <si>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</si>
  <si>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</si>
  <si>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</si>
  <si>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</si>
  <si>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</si>
  <si>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</si>
  <si>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</si>
  <si>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</si>
  <si>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</si>
  <si>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</si>
  <si>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</si>
  <si>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</si>
  <si>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</si>
  <si>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</si>
  <si>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</si>
  <si>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</si>
  <si>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</si>
  <si>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</si>
  <si>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</si>
  <si>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</si>
  <si>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</si>
  <si>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</si>
  <si>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</si>
  <si>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</si>
  <si>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</si>
  <si>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</si>
  <si>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</si>
  <si>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</si>
  <si>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</si>
  <si>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</si>
  <si>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</si>
  <si>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</si>
  <si>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</si>
  <si>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</si>
  <si>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</si>
  <si>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</si>
  <si>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</si>
  <si>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</si>
  <si>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</si>
  <si>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</si>
  <si>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</si>
  <si>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</si>
  <si>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</si>
  <si>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</si>
  <si>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</si>
  <si>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</si>
  <si>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</si>
  <si>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</si>
  <si>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</si>
  <si>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</si>
  <si>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</si>
  <si>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</si>
  <si>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</si>
  <si>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</si>
  <si>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</si>
  <si>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</si>
  <si>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</si>
  <si>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</si>
  <si>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</si>
  <si>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</si>
  <si>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</si>
  <si>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</si>
  <si>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</si>
  <si>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</si>
  <si>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</si>
  <si>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</si>
  <si>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</si>
  <si>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</si>
  <si>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</si>
  <si>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</si>
  <si>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</si>
  <si>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</si>
  <si>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</si>
  <si>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</si>
  <si>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</si>
  <si>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</si>
  <si>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</si>
  <si>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</si>
  <si>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</si>
  <si>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</si>
  <si>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</si>
  <si>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</si>
  <si>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</si>
  <si>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</si>
  <si>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</si>
  <si>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</si>
  <si>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</si>
  <si>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</si>
  <si>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</si>
  <si>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</si>
  <si>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</si>
  <si>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</si>
  <si>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</si>
  <si>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</si>
  <si>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</si>
  <si>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</si>
  <si>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</si>
  <si>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</si>
  <si>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</si>
  <si>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</si>
  <si>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</si>
  <si>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</si>
  <si>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</si>
  <si>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</si>
  <si>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</si>
  <si>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</si>
  <si>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</si>
  <si>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</si>
  <si>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</si>
  <si>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</si>
  <si>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</si>
  <si>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</si>
  <si>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</si>
  <si>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</si>
  <si>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</si>
  <si>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</si>
  <si>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</si>
  <si>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</si>
  <si>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</si>
  <si>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</si>
  <si>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</si>
  <si>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</si>
  <si>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</si>
  <si>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</si>
  <si>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</si>
  <si>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</si>
  <si>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</si>
  <si>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</si>
  <si>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</si>
  <si>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</si>
  <si>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</si>
  <si>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</si>
  <si>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</si>
  <si>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</si>
  <si>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</si>
  <si>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</si>
  <si>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</si>
  <si>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</si>
  <si>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</si>
  <si>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</si>
  <si>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</si>
  <si>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</si>
  <si>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</si>
  <si>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</si>
  <si>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</si>
  <si>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</si>
  <si>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</si>
  <si>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</si>
  <si>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</si>
  <si>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</si>
  <si>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</si>
  <si>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</si>
  <si>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</si>
  <si>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</si>
  <si>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</si>
  <si>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</si>
  <si>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</si>
  <si>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</si>
  <si>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</si>
  <si>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</si>
  <si>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</si>
  <si>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</si>
  <si>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</si>
  <si>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</si>
  <si>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</si>
  <si>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</si>
  <si>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</si>
  <si>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</si>
  <si>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</si>
  <si>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</si>
  <si>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</si>
  <si>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</si>
  <si>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</si>
  <si>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</si>
  <si>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</si>
  <si>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</si>
  <si>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</si>
  <si>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</si>
  <si>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</si>
  <si>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</si>
  <si>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</si>
  <si>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</si>
  <si>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</si>
  <si>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</si>
  <si>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</si>
  <si>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</si>
  <si>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</si>
  <si>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</si>
  <si>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</si>
  <si>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</si>
  <si>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</si>
  <si>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</si>
  <si>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</si>
  <si>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</si>
  <si>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</si>
  <si>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</si>
  <si>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</si>
  <si>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</si>
  <si>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</si>
  <si>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</si>
  <si>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</si>
  <si>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</si>
  <si>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</si>
  <si>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</si>
  <si>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</si>
  <si>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</si>
  <si>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</si>
  <si>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</si>
  <si>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</si>
  <si>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</si>
  <si>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</si>
  <si>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</si>
  <si>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</si>
  <si>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</si>
  <si>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</si>
  <si>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</si>
  <si>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</si>
  <si>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</si>
  <si>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</si>
  <si>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</si>
  <si>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</si>
  <si>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</si>
  <si>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</si>
  <si>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</si>
  <si>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</si>
  <si>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</si>
  <si>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</si>
  <si>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</si>
  <si>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</si>
  <si>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</si>
  <si>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</si>
  <si>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</si>
  <si>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</si>
  <si>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</si>
  <si>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</si>
  <si>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</si>
  <si>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</si>
  <si>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</si>
  <si>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</si>
  <si>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</si>
  <si>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</si>
  <si>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</si>
  <si>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</si>
  <si>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</si>
  <si>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</si>
  <si>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</si>
  <si>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</si>
  <si>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</si>
  <si>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</si>
  <si>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</si>
  <si>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</si>
  <si>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</si>
  <si>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</si>
  <si>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</si>
  <si>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</si>
  <si>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</si>
  <si>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</si>
  <si>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</si>
  <si>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</si>
  <si>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</si>
  <si>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</si>
  <si>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</si>
  <si>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</si>
  <si>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</si>
  <si>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</si>
  <si>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</si>
  <si>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</si>
  <si>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</si>
  <si>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</si>
  <si>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</si>
  <si>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</si>
  <si>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</si>
  <si>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</si>
  <si>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</si>
  <si>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</si>
  <si>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</si>
  <si>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</si>
  <si>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</si>
  <si>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</si>
  <si>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</si>
  <si>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</si>
  <si>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</si>
  <si>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</si>
  <si>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</si>
  <si>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</si>
  <si>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</si>
  <si>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</si>
  <si>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</si>
  <si>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</si>
  <si>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</si>
  <si>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</si>
  <si>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</si>
  <si>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</si>
  <si>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</si>
  <si>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</si>
  <si>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</si>
  <si>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</si>
  <si>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</si>
  <si>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</si>
  <si>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</si>
  <si>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</si>
  <si>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</si>
  <si>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</si>
  <si>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</si>
  <si>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</si>
  <si>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</si>
  <si>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</si>
  <si>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</si>
  <si>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</si>
  <si>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</si>
  <si>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</si>
  <si>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</si>
  <si>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</si>
  <si>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</si>
  <si>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</si>
  <si>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</si>
  <si>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</si>
  <si>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</si>
  <si>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</si>
  <si>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</si>
  <si>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</si>
  <si>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</si>
  <si>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</si>
  <si>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</si>
  <si>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</si>
  <si>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</si>
  <si>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</si>
  <si>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</si>
  <si>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</si>
  <si>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</si>
  <si>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</si>
  <si>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</si>
  <si>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</si>
  <si>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</si>
  <si>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</si>
  <si>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</si>
  <si>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</si>
  <si>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</si>
  <si>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</si>
  <si>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</si>
  <si>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</si>
  <si>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</si>
  <si>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</si>
  <si>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</si>
  <si>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</si>
  <si>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</si>
  <si>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</si>
  <si>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</si>
  <si>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</si>
  <si>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</si>
  <si>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</si>
  <si>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</si>
  <si>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</si>
  <si>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</si>
  <si>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</si>
  <si>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</si>
  <si>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</si>
  <si>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</si>
  <si>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</si>
  <si>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</si>
  <si>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</si>
  <si>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</si>
  <si>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</si>
  <si>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</si>
  <si>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</si>
  <si>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</si>
  <si>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</si>
  <si>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</si>
  <si>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</si>
  <si>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</si>
  <si>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</si>
  <si>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</si>
  <si>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</si>
  <si>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</si>
  <si>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</si>
  <si>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</si>
  <si>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</si>
  <si>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</si>
  <si>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</si>
  <si>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</si>
  <si>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</si>
  <si>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</si>
  <si>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</si>
  <si>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</si>
  <si>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</si>
  <si>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</si>
  <si>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</si>
  <si>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</si>
  <si>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</si>
  <si>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</si>
  <si>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</si>
  <si>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</si>
  <si>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</si>
  <si>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</si>
  <si>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</si>
  <si>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</si>
  <si>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</si>
  <si>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</si>
  <si>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</si>
  <si>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</si>
  <si>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</si>
  <si>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</si>
  <si>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</si>
  <si>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</si>
  <si>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</si>
  <si>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</si>
  <si>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</si>
  <si>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</si>
  <si>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</si>
  <si>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</si>
  <si>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</si>
  <si>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</si>
  <si>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</si>
  <si>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</si>
  <si>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</si>
  <si>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</si>
  <si>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</si>
  <si>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</si>
  <si>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</si>
  <si>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</si>
  <si>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</si>
  <si>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</si>
  <si>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</si>
  <si>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</si>
  <si>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</si>
  <si>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</si>
  <si>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</si>
  <si>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</si>
  <si>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</si>
  <si>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</si>
  <si>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</si>
  <si>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</si>
  <si>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</si>
  <si>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</si>
  <si>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</si>
  <si>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</si>
  <si>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</si>
  <si>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</si>
  <si>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</si>
  <si>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</si>
  <si>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</si>
  <si>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</si>
  <si>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</si>
  <si>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</si>
  <si>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</si>
  <si>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</si>
  <si>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</si>
  <si>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</si>
  <si>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</si>
  <si>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</si>
  <si>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</si>
  <si>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</si>
  <si>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</si>
  <si>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</si>
  <si>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</si>
  <si>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</si>
  <si>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</si>
  <si>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</si>
  <si>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</si>
  <si>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</si>
  <si>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</si>
  <si>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</si>
  <si>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</si>
  <si>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</si>
  <si>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</si>
  <si>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</si>
  <si>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</si>
  <si>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</si>
  <si>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</si>
  <si>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</si>
  <si>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</si>
  <si>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</si>
  <si>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</si>
  <si>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</si>
  <si>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</si>
  <si>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</si>
  <si>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</si>
  <si>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</si>
  <si>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</si>
  <si>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</si>
  <si>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</si>
  <si>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</si>
  <si>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</si>
  <si>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</si>
  <si>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</si>
  <si>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</si>
  <si>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</si>
  <si>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</si>
  <si>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</si>
  <si>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</si>
  <si>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</si>
  <si>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</si>
  <si>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</si>
  <si>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</si>
  <si>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</si>
  <si>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</si>
  <si>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</si>
  <si>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</si>
  <si>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</si>
  <si>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</si>
  <si>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</si>
  <si>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</si>
  <si>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</si>
  <si>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</si>
  <si>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</si>
  <si>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</si>
  <si>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</si>
  <si>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</si>
  <si>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</si>
  <si>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</si>
  <si>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</si>
  <si>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</si>
  <si>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</si>
  <si>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</si>
  <si>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</si>
  <si>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</si>
  <si>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</si>
  <si>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</si>
  <si>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</si>
  <si>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</si>
  <si>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</si>
  <si>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</si>
  <si>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</si>
  <si>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</si>
  <si>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</si>
  <si>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</si>
  <si>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</si>
  <si>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</si>
  <si>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</si>
  <si>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</si>
  <si>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</si>
  <si>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</si>
  <si>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</si>
  <si>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</si>
  <si>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</si>
  <si>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</si>
  <si>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</si>
  <si>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</si>
  <si>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</si>
  <si>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</si>
  <si>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</si>
  <si>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</si>
  <si>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</si>
  <si>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</si>
  <si>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</si>
  <si>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</si>
  <si>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</si>
  <si>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</si>
  <si>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</si>
  <si>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</si>
  <si>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</si>
  <si>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</si>
  <si>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</si>
  <si>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</si>
  <si>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</si>
  <si>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</si>
  <si>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</si>
  <si>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</si>
  <si>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</si>
  <si>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</si>
  <si>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</si>
  <si>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</si>
  <si>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</si>
  <si>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</si>
  <si>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</si>
  <si>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</si>
  <si>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</si>
  <si>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</si>
  <si>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</si>
  <si>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</si>
  <si>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</si>
  <si>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</si>
  <si>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</si>
  <si>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</si>
  <si>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</si>
  <si>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</si>
  <si>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</si>
  <si>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</si>
  <si>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</si>
  <si>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</si>
  <si>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</si>
  <si>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</si>
  <si>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</si>
  <si>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</si>
  <si>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</si>
  <si>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</si>
  <si>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</si>
  <si>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</si>
  <si>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</si>
  <si>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</si>
  <si>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</si>
  <si>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</si>
  <si>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</si>
  <si>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</si>
  <si>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</si>
  <si>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</si>
  <si>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</si>
  <si>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</si>
  <si>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</si>
  <si>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</si>
  <si>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</si>
  <si>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</si>
  <si>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</si>
  <si>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</si>
  <si>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</si>
  <si>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</si>
  <si>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</si>
  <si>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</si>
  <si>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</si>
  <si>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</si>
  <si>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</si>
  <si>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</si>
  <si>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</si>
  <si>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</si>
  <si>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</si>
  <si>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</si>
  <si>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</si>
  <si>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</si>
  <si>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</si>
  <si>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</si>
  <si>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</si>
  <si>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</si>
  <si>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</si>
  <si>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</si>
  <si>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</si>
  <si>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</si>
  <si>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</si>
  <si>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</si>
  <si>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</si>
  <si>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</si>
  <si>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</si>
  <si>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</si>
  <si>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</si>
  <si>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</si>
  <si>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</si>
  <si>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</si>
  <si>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</si>
  <si>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</si>
  <si>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</si>
  <si>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</si>
  <si>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</si>
  <si>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</si>
  <si>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</si>
  <si>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</si>
  <si>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</si>
  <si>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</si>
  <si>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</si>
  <si>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</si>
  <si>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</si>
  <si>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</si>
  <si>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</si>
  <si>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</si>
  <si>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</si>
  <si>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</si>
  <si>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</si>
  <si>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</si>
  <si>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</si>
  <si>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</si>
  <si>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</si>
  <si>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</si>
  <si>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</si>
  <si>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</si>
  <si>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</si>
  <si>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</si>
  <si>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</si>
  <si>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</si>
  <si>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</si>
  <si>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</si>
  <si>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</si>
  <si>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</si>
  <si>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</si>
  <si>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</si>
  <si>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</si>
  <si>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</si>
  <si>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</si>
  <si>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</si>
  <si>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</si>
  <si>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</si>
  <si>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</si>
  <si>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</si>
  <si>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</si>
  <si>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</si>
  <si>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</si>
  <si>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</si>
  <si>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</si>
  <si>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</si>
  <si>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</si>
  <si>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</si>
  <si>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</si>
  <si>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</si>
  <si>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</si>
  <si>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</si>
  <si>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</si>
  <si>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</si>
  <si>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</si>
  <si>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</si>
  <si>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</si>
  <si>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</si>
  <si>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</si>
  <si>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</si>
  <si>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</si>
  <si>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</si>
  <si>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</si>
  <si>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</si>
  <si>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</si>
  <si>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</si>
  <si>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</si>
  <si>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</si>
  <si>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</si>
  <si>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</si>
  <si>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</si>
  <si>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</si>
  <si>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</si>
  <si>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</si>
  <si>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</si>
  <si>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</si>
  <si>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</si>
  <si>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</si>
  <si>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</si>
  <si>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</si>
  <si>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</si>
  <si>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</si>
  <si>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</si>
  <si>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</si>
  <si>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</si>
  <si>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</si>
  <si>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</si>
  <si>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</si>
  <si>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</si>
  <si>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</si>
  <si>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</si>
  <si>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</si>
  <si>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</si>
  <si>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</si>
  <si>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</si>
  <si>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</si>
  <si>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</si>
  <si>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</si>
  <si>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</si>
  <si>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</si>
  <si>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</si>
  <si>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</si>
  <si>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</si>
  <si>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</si>
  <si>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</si>
  <si>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</si>
  <si>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</si>
  <si>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</si>
  <si>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</si>
  <si>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</si>
  <si>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</si>
  <si>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</si>
  <si>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</si>
  <si>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</si>
  <si>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</si>
  <si>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</si>
  <si>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</si>
  <si>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</si>
  <si>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</si>
  <si>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</si>
  <si>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</si>
  <si>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</si>
  <si>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</si>
  <si>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</si>
  <si>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</si>
  <si>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</si>
  <si>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</si>
  <si>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</si>
  <si>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</si>
  <si>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</si>
  <si>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</si>
  <si>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</si>
  <si>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</si>
  <si>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</si>
  <si>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</si>
  <si>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</si>
  <si>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</si>
  <si>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</si>
  <si>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</si>
  <si>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</si>
  <si>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</si>
  <si>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</si>
  <si>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</si>
  <si>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</si>
  <si>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</si>
  <si>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</si>
  <si>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</si>
  <si>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</si>
  <si>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</si>
  <si>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</si>
  <si>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</si>
  <si>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</si>
  <si>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</si>
  <si>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</si>
  <si>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</si>
  <si>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</si>
  <si>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</si>
  <si>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</si>
  <si>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</si>
  <si>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</si>
  <si>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</si>
  <si>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</si>
  <si>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</si>
  <si>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</si>
  <si>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</si>
  <si>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</si>
  <si>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</si>
  <si>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</si>
  <si>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</si>
  <si>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</si>
  <si>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</si>
  <si>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</si>
  <si>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</si>
  <si>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</si>
  <si>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</si>
  <si>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</si>
  <si>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</si>
  <si>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</si>
  <si>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</si>
  <si>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</si>
  <si>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</si>
  <si>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</si>
  <si>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</si>
  <si>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</si>
  <si>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</si>
  <si>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</si>
  <si>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</si>
  <si>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</si>
  <si>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</si>
  <si>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</si>
  <si>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</si>
  <si>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</si>
  <si>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</si>
  <si>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</si>
  <si>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</si>
  <si>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</si>
  <si>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</si>
  <si>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</si>
  <si>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</si>
  <si>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</si>
  <si>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</si>
  <si>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</si>
  <si>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</si>
  <si>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</si>
  <si>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</si>
  <si>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</si>
  <si>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</si>
  <si>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</si>
  <si>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</si>
  <si>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</si>
  <si>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</si>
  <si>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</si>
  <si>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</si>
  <si>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</si>
  <si>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</si>
  <si>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</si>
  <si>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</si>
  <si>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</si>
  <si>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</si>
  <si>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</si>
  <si>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</si>
  <si>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</si>
  <si>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</si>
  <si>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</si>
  <si>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</si>
  <si>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</si>
  <si>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</si>
  <si>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</si>
  <si>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</si>
  <si>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</si>
  <si>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</si>
  <si>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</si>
  <si>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</si>
  <si>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</si>
  <si>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</si>
  <si>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</si>
  <si>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</si>
  <si>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</si>
  <si>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</si>
  <si>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</si>
  <si>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</si>
  <si>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</si>
  <si>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</si>
  <si>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</si>
  <si>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</si>
  <si>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</si>
  <si>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</si>
  <si>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</si>
  <si>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</si>
  <si>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</si>
  <si>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</si>
  <si>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</si>
  <si>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</si>
  <si>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</si>
  <si>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</si>
  <si>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</si>
  <si>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</si>
  <si>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</si>
  <si>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</si>
  <si>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</si>
  <si>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</si>
  <si>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</si>
  <si>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</si>
  <si>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</si>
  <si>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</si>
  <si>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</si>
  <si>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</si>
  <si>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</si>
  <si>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</si>
  <si>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</si>
  <si>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</si>
  <si>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</si>
  <si>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</si>
  <si>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</si>
  <si>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</si>
  <si>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</si>
  <si>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</si>
  <si>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</si>
  <si>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</si>
  <si>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</si>
  <si>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</si>
  <si>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</si>
  <si>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</si>
  <si>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</si>
  <si>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</si>
  <si>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</si>
  <si>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</si>
  <si>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</si>
  <si>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</si>
  <si>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</si>
  <si>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</si>
  <si>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</si>
  <si>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</si>
  <si>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</si>
  <si>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</si>
  <si>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</si>
  <si>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</si>
  <si>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</si>
  <si>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</si>
  <si>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</si>
  <si>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</si>
  <si>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</si>
  <si>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</si>
  <si>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</si>
  <si>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</si>
  <si>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</si>
  <si>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</si>
  <si>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</si>
  <si>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</si>
  <si>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</si>
  <si>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</si>
  <si>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</si>
  <si>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</si>
  <si>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</si>
  <si>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</si>
  <si>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</si>
  <si>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</si>
  <si>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</si>
  <si>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</si>
  <si>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</si>
  <si>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</si>
  <si>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</si>
  <si>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</si>
  <si>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</si>
  <si>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</si>
  <si>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</si>
  <si>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</si>
  <si>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</si>
  <si>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</si>
  <si>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</si>
  <si>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</si>
  <si>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</si>
  <si>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</si>
  <si>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</si>
  <si>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</si>
  <si>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</si>
  <si>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</si>
  <si>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</si>
  <si>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</si>
  <si>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</si>
  <si>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</si>
  <si>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</si>
  <si>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</si>
  <si>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</si>
  <si>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</si>
  <si>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</si>
  <si>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</si>
  <si>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</si>
  <si>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</si>
  <si>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</si>
  <si>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</si>
  <si>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</si>
  <si>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</si>
  <si>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</si>
  <si>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</si>
  <si>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</si>
  <si>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</si>
  <si>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</si>
  <si>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</si>
  <si>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</si>
  <si>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</si>
  <si>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</si>
  <si>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</si>
  <si>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</si>
  <si>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</si>
  <si>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</si>
  <si>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</si>
  <si>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</si>
  <si>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</si>
  <si>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</si>
  <si>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</si>
  <si>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</si>
  <si>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</si>
  <si>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</si>
  <si>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</si>
  <si>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</si>
  <si>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</si>
  <si>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</si>
  <si>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</si>
  <si>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</si>
  <si>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</si>
  <si>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</si>
  <si>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</si>
  <si>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</si>
  <si>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</si>
  <si>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</si>
  <si>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</si>
  <si>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</si>
  <si>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</si>
  <si>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</si>
  <si>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</si>
  <si>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</si>
  <si>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</si>
  <si>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</si>
  <si>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</si>
  <si>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</si>
  <si>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</si>
  <si>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</si>
  <si>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</si>
  <si>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</si>
  <si>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</si>
  <si>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</si>
  <si>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</si>
  <si>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</si>
  <si>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</si>
  <si>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</si>
  <si>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</si>
  <si>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</si>
  <si>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</si>
  <si>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</si>
  <si>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</si>
  <si>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</si>
  <si>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</si>
  <si>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</si>
  <si>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</si>
  <si>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</si>
  <si>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</si>
  <si>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</si>
  <si>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</si>
  <si>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</si>
  <si>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</si>
  <si>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</si>
  <si>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</si>
  <si>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</si>
  <si>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</si>
  <si>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</si>
  <si>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</si>
  <si>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</si>
  <si>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</si>
  <si>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</si>
  <si>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</si>
  <si>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</si>
  <si>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</si>
  <si>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</si>
  <si>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</si>
  <si>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</si>
  <si>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</si>
  <si>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</si>
  <si>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</si>
  <si>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</si>
  <si>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</si>
  <si>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</si>
  <si>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</si>
  <si>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</si>
  <si>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</si>
  <si>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</si>
  <si>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</si>
  <si>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</si>
  <si>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</si>
  <si>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</si>
  <si>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</si>
  <si>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</si>
  <si>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</si>
  <si>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</si>
  <si>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</si>
  <si>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</si>
  <si>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</si>
  <si>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</si>
  <si>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</si>
  <si>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</si>
  <si>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</si>
  <si>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</si>
  <si>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</si>
  <si>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</si>
  <si>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</si>
  <si>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</si>
  <si>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</si>
  <si>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</si>
  <si>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</si>
  <si>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</si>
  <si>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</si>
  <si>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</si>
  <si>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</si>
  <si>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</si>
  <si>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</si>
  <si>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</si>
  <si>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</si>
  <si>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</si>
  <si>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</si>
  <si>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</si>
  <si>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</si>
  <si>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</si>
  <si>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</si>
  <si>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</si>
  <si>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</si>
  <si>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</si>
  <si>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</si>
  <si>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</si>
  <si>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</si>
  <si>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</si>
  <si>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</si>
  <si>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</si>
  <si>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</si>
  <si>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</si>
  <si>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</si>
  <si>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</si>
  <si>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</si>
  <si>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</si>
  <si>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</si>
  <si>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</si>
  <si>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</si>
  <si>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</si>
  <si>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</si>
  <si>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</si>
  <si>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</si>
  <si>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</si>
  <si>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</si>
  <si>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</si>
  <si>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</si>
  <si>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</si>
  <si>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</si>
  <si>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</si>
  <si>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</si>
  <si>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</si>
  <si>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</si>
  <si>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</si>
  <si>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</si>
  <si>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</si>
  <si>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</si>
  <si>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</si>
  <si>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</si>
  <si>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</si>
  <si>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</si>
  <si>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</si>
  <si>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</si>
  <si>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</si>
  <si>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</si>
  <si>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</si>
  <si>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</si>
  <si>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</si>
  <si>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</si>
  <si>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</si>
  <si>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</si>
  <si>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</si>
  <si>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</si>
  <si>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</si>
  <si>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</si>
  <si>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</si>
  <si>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</si>
  <si>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</si>
  <si>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</si>
  <si>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</si>
  <si>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</si>
  <si>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</si>
  <si>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</si>
  <si>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</si>
  <si>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</si>
  <si>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</si>
  <si>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</si>
  <si>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</si>
  <si>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</si>
  <si>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</si>
  <si>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</si>
  <si>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</si>
  <si>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</si>
  <si>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</si>
  <si>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</si>
  <si>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</si>
  <si>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</si>
  <si>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</si>
  <si>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</si>
  <si>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</si>
  <si>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</si>
  <si>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</si>
  <si>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</si>
  <si>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</si>
  <si>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</si>
  <si>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</si>
  <si>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</si>
  <si>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</si>
  <si>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</si>
  <si>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</si>
  <si>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</si>
  <si>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</si>
  <si>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</si>
  <si>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</si>
  <si>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</si>
  <si>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</si>
  <si>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</si>
  <si>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</si>
  <si>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</si>
  <si>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</si>
  <si>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</si>
  <si>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</si>
  <si>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</si>
  <si>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</si>
  <si>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</si>
  <si>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</si>
  <si>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</si>
  <si>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</si>
  <si>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</si>
  <si>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</si>
  <si>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</si>
  <si>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</si>
  <si>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</si>
  <si>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</si>
  <si>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</si>
  <si>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</si>
  <si>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</si>
  <si>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</si>
  <si>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</si>
  <si>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</si>
  <si>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</si>
  <si>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</si>
  <si>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</si>
  <si>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</si>
  <si>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</si>
  <si>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</si>
  <si>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</si>
  <si>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</si>
  <si>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</si>
  <si>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</si>
  <si>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</si>
  <si>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</si>
  <si>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</si>
  <si>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</si>
  <si>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</si>
  <si>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</si>
  <si>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</si>
  <si>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</si>
  <si>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</si>
  <si>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</si>
  <si>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</si>
  <si>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</si>
  <si>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</si>
  <si>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</si>
  <si>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</si>
  <si>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</si>
  <si>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</si>
  <si>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</si>
  <si>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</si>
  <si>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</si>
  <si>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</si>
  <si>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</si>
  <si>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</si>
  <si>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</si>
  <si>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</si>
  <si>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</si>
  <si>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</si>
  <si>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</si>
  <si>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</si>
  <si>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</si>
  <si>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</si>
  <si>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</si>
  <si>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</si>
  <si>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</si>
  <si>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</si>
  <si>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</si>
  <si>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</si>
  <si>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</si>
  <si>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</si>
  <si>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</si>
  <si>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</si>
  <si>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</si>
  <si>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</si>
  <si>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</si>
  <si>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</si>
  <si>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</si>
  <si>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</si>
  <si>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</si>
  <si>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</si>
  <si>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</si>
  <si>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</si>
  <si>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</si>
  <si>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</si>
  <si>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</si>
  <si>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</si>
  <si>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</si>
  <si>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</si>
  <si>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</si>
  <si>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</si>
  <si>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</si>
  <si>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</si>
  <si>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</si>
  <si>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</si>
  <si>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</si>
  <si>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</si>
  <si>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</si>
  <si>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</si>
  <si>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</si>
  <si>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</si>
  <si>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</si>
  <si>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</si>
  <si>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</si>
  <si>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</si>
  <si>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</si>
  <si>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</si>
  <si>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</si>
  <si>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</si>
  <si>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</si>
  <si>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</si>
  <si>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</si>
  <si>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</si>
  <si>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</si>
  <si>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</si>
  <si>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</si>
  <si>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</si>
  <si>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</si>
  <si>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</si>
  <si>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</si>
  <si>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</si>
  <si>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</si>
  <si>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</si>
  <si>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</si>
  <si>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</si>
  <si>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</si>
  <si>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</si>
  <si>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</si>
  <si>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</si>
  <si>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</si>
  <si>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</si>
  <si>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</si>
  <si>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</si>
  <si>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</si>
  <si>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</si>
  <si>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</si>
  <si>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</si>
  <si>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</si>
  <si>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</si>
  <si>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</si>
  <si>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</si>
  <si>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</si>
  <si>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</si>
  <si>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</si>
  <si>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</si>
  <si>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</si>
  <si>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</si>
  <si>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</si>
  <si>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</si>
  <si>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</si>
  <si>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</si>
  <si>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</si>
  <si>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</si>
  <si>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</si>
  <si>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</si>
  <si>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</si>
  <si>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</si>
  <si>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</si>
  <si>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</si>
  <si>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</si>
  <si>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</si>
  <si>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</si>
  <si>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</si>
  <si>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</si>
  <si>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</si>
  <si>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</si>
  <si>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</si>
  <si>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</si>
  <si>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</si>
  <si>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</si>
  <si>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</si>
  <si>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</si>
  <si>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</si>
  <si>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</si>
  <si>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</si>
  <si>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</si>
  <si>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</si>
  <si>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</si>
  <si>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</si>
  <si>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</si>
  <si>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</si>
  <si>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</si>
  <si>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</si>
  <si>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</si>
  <si>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</si>
  <si>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</si>
  <si>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</si>
  <si>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</si>
  <si>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</si>
  <si>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</si>
  <si>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</si>
  <si>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</si>
  <si>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</si>
  <si>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</si>
  <si>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</si>
  <si>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</si>
  <si>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</si>
  <si>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</si>
  <si>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</si>
  <si>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</si>
  <si>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</si>
  <si>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</si>
  <si>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</si>
  <si>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</si>
  <si>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</si>
  <si>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</si>
  <si>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</si>
  <si>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</si>
  <si>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</si>
  <si>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</si>
  <si>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</si>
  <si>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</si>
  <si>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</si>
  <si>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</si>
  <si>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</si>
  <si>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</si>
  <si>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</si>
  <si>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</si>
  <si>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</si>
  <si>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</si>
  <si>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</si>
  <si>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</si>
  <si>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</si>
  <si>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</si>
  <si>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</si>
  <si>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</si>
  <si>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</si>
  <si>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</si>
  <si>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</si>
  <si>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</si>
  <si>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</si>
  <si>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</si>
  <si>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</si>
  <si>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</si>
  <si>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</si>
  <si>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</si>
  <si>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</si>
  <si>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</si>
  <si>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</si>
  <si>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</si>
  <si>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</si>
  <si>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</si>
  <si>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</si>
  <si>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</si>
  <si>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</si>
  <si>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</si>
  <si>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</si>
  <si>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</si>
  <si>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</si>
  <si>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</si>
  <si>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</si>
  <si>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</si>
  <si>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</si>
  <si>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</si>
  <si>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</si>
  <si>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</si>
  <si>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</si>
  <si>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</si>
  <si>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</si>
  <si>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</si>
  <si>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</si>
  <si>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</si>
  <si>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</si>
  <si>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</si>
  <si>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</si>
  <si>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</si>
  <si>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</si>
  <si>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</si>
  <si>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</si>
  <si>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</si>
  <si>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</si>
  <si>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</si>
  <si>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</si>
  <si>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</si>
  <si>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</si>
  <si>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</si>
  <si>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</si>
  <si>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</si>
  <si>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</si>
  <si>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</si>
  <si>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</si>
  <si>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</si>
  <si>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</si>
  <si>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</si>
  <si>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</si>
  <si>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</si>
  <si>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</si>
  <si>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</si>
  <si>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</si>
  <si>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</si>
  <si>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</si>
  <si>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</si>
  <si>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</si>
  <si>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</si>
  <si>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</si>
  <si>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</si>
  <si>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</si>
  <si>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</si>
  <si>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</si>
  <si>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</si>
  <si>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</si>
  <si>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</si>
  <si>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</si>
  <si>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</si>
  <si>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</si>
  <si>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</si>
  <si>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</si>
  <si>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</si>
  <si>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</si>
  <si>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</si>
  <si>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</si>
  <si>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</si>
  <si>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</si>
  <si>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</si>
  <si>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</si>
  <si>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</si>
  <si>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</si>
  <si>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</si>
  <si>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</si>
  <si>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</si>
  <si>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</si>
  <si>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</si>
  <si>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</si>
  <si>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</si>
  <si>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</si>
  <si>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</si>
  <si>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</si>
  <si>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</si>
  <si>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</si>
  <si>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</si>
  <si>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</si>
  <si>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</si>
  <si>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</si>
  <si>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</si>
  <si>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</si>
  <si>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</si>
  <si>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</si>
  <si>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</si>
  <si>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</si>
  <si>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</si>
  <si>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</si>
  <si>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</si>
  <si>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</si>
  <si>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</si>
  <si>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</si>
  <si>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</si>
  <si>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</si>
  <si>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</si>
  <si>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</si>
  <si>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</si>
  <si>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</si>
  <si>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</si>
  <si>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</si>
  <si>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</si>
  <si>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</si>
  <si>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</si>
  <si>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</si>
  <si>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</si>
  <si>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</si>
  <si>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</si>
  <si>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</si>
  <si>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</si>
  <si>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</si>
  <si>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</si>
  <si>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</si>
  <si>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</si>
  <si>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</si>
  <si>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</si>
  <si>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</si>
  <si>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</si>
  <si>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</si>
  <si>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</si>
  <si>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</si>
  <si>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</si>
  <si>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</si>
  <si>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</si>
  <si>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</si>
  <si>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</si>
  <si>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</si>
  <si>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</si>
  <si>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</si>
  <si>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</si>
  <si>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</si>
  <si>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</si>
  <si>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</si>
  <si>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</si>
  <si>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</si>
  <si>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</si>
  <si>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</si>
  <si>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</si>
  <si>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</si>
  <si>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</si>
  <si>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</si>
  <si>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</si>
  <si>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</si>
  <si>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</si>
  <si>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</si>
  <si>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</si>
  <si>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</si>
  <si>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</si>
  <si>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</si>
  <si>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</si>
  <si>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</si>
  <si>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</si>
  <si>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</si>
  <si>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</si>
  <si>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</si>
  <si>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</si>
  <si>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</si>
  <si>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</si>
  <si>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</si>
  <si>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</si>
  <si>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</si>
  <si>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</si>
  <si>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</si>
  <si>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</si>
  <si>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</si>
  <si>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</si>
  <si>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</si>
  <si>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</si>
  <si>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</si>
  <si>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</si>
  <si>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</si>
  <si>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</si>
  <si>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</si>
  <si>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</si>
  <si>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</si>
  <si>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</si>
  <si>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</si>
  <si>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</si>
  <si>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</si>
  <si>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</si>
  <si>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</si>
  <si>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</si>
  <si>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</si>
  <si>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</si>
  <si>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</si>
  <si>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</si>
  <si>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</si>
  <si>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</si>
  <si>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</si>
  <si>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</si>
  <si>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</si>
  <si>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</si>
  <si>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</si>
  <si>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</si>
  <si>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</si>
  <si>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</si>
  <si>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</si>
  <si>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</si>
  <si>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</si>
  <si>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</si>
  <si>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</si>
  <si>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</si>
  <si>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</si>
  <si>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</si>
  <si>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</si>
  <si>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</si>
  <si>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</si>
  <si>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</si>
  <si>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</si>
  <si>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</si>
  <si>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</si>
  <si>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</si>
  <si>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</si>
  <si>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</si>
  <si>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</si>
  <si>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</si>
  <si>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</si>
  <si>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</si>
  <si>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</si>
  <si>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</si>
  <si>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</si>
  <si>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</si>
  <si>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</si>
  <si>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</si>
  <si>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</si>
  <si>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</si>
  <si>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</si>
  <si>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</si>
  <si>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</si>
  <si>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</si>
  <si>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</si>
  <si>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</si>
  <si>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</si>
  <si>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</si>
  <si>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</si>
  <si>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</si>
  <si>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</si>
  <si>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</si>
  <si>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</si>
  <si>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</si>
  <si>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</si>
  <si>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</si>
  <si>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</si>
  <si>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</si>
  <si>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</si>
  <si>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</si>
  <si>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</si>
  <si>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</si>
  <si>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</si>
  <si>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</si>
  <si>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</si>
  <si>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</si>
  <si>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</si>
  <si>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</si>
  <si>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</si>
  <si>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</si>
  <si>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</si>
  <si>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</si>
  <si>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</si>
  <si>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</si>
  <si>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</si>
  <si>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</si>
  <si>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</si>
  <si>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</si>
  <si>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</si>
  <si>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</si>
  <si>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</si>
  <si>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</si>
  <si>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</si>
  <si>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</si>
  <si>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</si>
  <si>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</si>
  <si>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</si>
  <si>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</si>
  <si>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</si>
  <si>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</si>
  <si>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</si>
  <si>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</si>
  <si>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</si>
  <si>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</si>
  <si>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</si>
  <si>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</si>
  <si>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</si>
  <si>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</si>
  <si>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</si>
  <si>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</si>
  <si>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</si>
  <si>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</si>
  <si>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</si>
  <si>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</si>
  <si>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</si>
  <si>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</si>
  <si>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</si>
  <si>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</si>
  <si>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</si>
  <si>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</si>
  <si>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</si>
  <si>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</si>
  <si>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</si>
  <si>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</si>
  <si>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</si>
  <si>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</si>
  <si>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</si>
  <si>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</si>
  <si>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</si>
  <si>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</si>
  <si>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</si>
  <si>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</si>
  <si>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</si>
  <si>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</si>
  <si>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</si>
  <si>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</si>
  <si>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</si>
  <si>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</si>
  <si>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</si>
  <si>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</si>
  <si>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</si>
  <si>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</si>
  <si>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</si>
  <si>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</si>
  <si>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</si>
  <si>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</si>
  <si>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</si>
  <si>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</si>
  <si>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</si>
  <si>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</si>
  <si>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</si>
  <si>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</si>
  <si>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</si>
  <si>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</si>
  <si>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</si>
  <si>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</si>
  <si>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</si>
  <si>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</si>
  <si>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</si>
  <si>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</si>
  <si>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</si>
  <si>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</si>
  <si>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</si>
  <si>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</si>
  <si>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</si>
  <si>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</si>
  <si>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</si>
  <si>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</si>
  <si>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</si>
  <si>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</si>
  <si>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</si>
  <si>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</si>
  <si>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</si>
  <si>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</si>
  <si>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</si>
  <si>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</si>
  <si>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</si>
  <si>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</si>
  <si>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</si>
  <si>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</si>
  <si>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</si>
  <si>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</si>
  <si>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</si>
  <si>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</si>
  <si>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</si>
  <si>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</si>
  <si>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</si>
  <si>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</si>
  <si>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</si>
  <si>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</si>
  <si>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</si>
  <si>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</si>
  <si>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</si>
  <si>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</si>
  <si>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</si>
  <si>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</si>
  <si>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</si>
  <si>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</si>
  <si>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</si>
  <si>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</si>
  <si>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</si>
  <si>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</si>
  <si>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</si>
  <si>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</si>
  <si>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</si>
  <si>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</si>
  <si>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</si>
  <si>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</si>
  <si>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</si>
  <si>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</si>
  <si>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</si>
  <si>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</si>
  <si>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</si>
  <si>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</si>
  <si>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</si>
  <si>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</si>
  <si>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</si>
  <si>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</si>
  <si>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</si>
  <si>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</si>
  <si>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</si>
  <si>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</si>
  <si>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</si>
  <si>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</si>
  <si>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</si>
  <si>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</si>
  <si>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</si>
  <si>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</si>
  <si>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</si>
  <si>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</si>
  <si>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</si>
  <si>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</si>
  <si>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</si>
  <si>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</si>
  <si>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</si>
  <si>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</si>
  <si>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</si>
  <si>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</si>
  <si>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</si>
  <si>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</si>
  <si>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</si>
  <si>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</si>
  <si>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</si>
  <si>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</si>
  <si>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</si>
  <si>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</si>
  <si>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</si>
  <si>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</si>
  <si>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</si>
  <si>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</si>
  <si>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</si>
  <si>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</si>
  <si>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</si>
  <si>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</si>
  <si>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</si>
  <si>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</si>
  <si>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</si>
  <si>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</si>
  <si>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</si>
  <si>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</si>
  <si>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</si>
  <si>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</si>
  <si>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</si>
  <si>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</si>
  <si>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</si>
  <si>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</si>
  <si>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</si>
  <si>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</si>
  <si>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</si>
  <si>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</si>
  <si>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</si>
  <si>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</si>
  <si>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</si>
  <si>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</si>
  <si>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</si>
  <si>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</si>
  <si>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</si>
  <si>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</si>
  <si>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</si>
  <si>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</si>
  <si>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</si>
  <si>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</si>
  <si>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</si>
  <si>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</si>
  <si>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</si>
  <si>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</si>
  <si>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</si>
  <si>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</si>
  <si>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</si>
  <si>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</si>
  <si>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</si>
  <si>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</si>
  <si>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</si>
  <si>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</si>
  <si>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</si>
  <si>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</si>
  <si>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</si>
  <si>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</si>
  <si>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</si>
  <si>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</si>
  <si>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</si>
  <si>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</si>
  <si>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</si>
  <si>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</si>
  <si>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</si>
  <si>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</si>
  <si>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</si>
  <si>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</si>
  <si>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</si>
  <si>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</si>
  <si>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</si>
  <si>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</si>
  <si>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</si>
  <si>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</si>
  <si>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</si>
  <si>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</si>
  <si>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</si>
  <si>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</si>
  <si>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</si>
  <si>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</si>
  <si>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</si>
  <si>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</si>
  <si>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</si>
  <si>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</si>
  <si>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</si>
  <si>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</si>
  <si>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</si>
  <si>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</si>
  <si>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</si>
  <si>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</si>
  <si>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</si>
  <si>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</si>
  <si>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</si>
  <si>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</si>
  <si>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</si>
  <si>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</si>
  <si>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</si>
  <si>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</si>
  <si>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</si>
  <si>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</si>
  <si>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</si>
  <si>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</si>
  <si>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</si>
  <si>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</si>
  <si>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</si>
  <si>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</si>
  <si>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</si>
  <si>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</si>
  <si>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</si>
  <si>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</si>
  <si>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</si>
  <si>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</si>
  <si>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</si>
  <si>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</si>
  <si>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</si>
  <si>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</si>
  <si>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</si>
  <si>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</si>
  <si>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</si>
  <si>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</si>
  <si>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</si>
  <si>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</si>
  <si>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</si>
  <si>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</si>
  <si>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</si>
  <si>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</si>
  <si>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</si>
  <si>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</si>
  <si>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</si>
  <si>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</si>
  <si>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</si>
  <si>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</si>
  <si>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</si>
  <si>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</si>
  <si>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</si>
  <si>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</si>
  <si>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</si>
  <si>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</si>
  <si>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</si>
  <si>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</si>
  <si>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</si>
  <si>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</si>
  <si>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</si>
  <si>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</si>
  <si>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</si>
  <si>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</si>
  <si>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</si>
  <si>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</si>
  <si>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</si>
  <si>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</si>
  <si>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</si>
  <si>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</si>
  <si>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</si>
  <si>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</si>
  <si>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</si>
  <si>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</si>
  <si>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</si>
  <si>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</si>
  <si>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</si>
  <si>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</si>
  <si>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</si>
  <si>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</si>
  <si>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</si>
  <si>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</si>
  <si>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</si>
  <si>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</si>
  <si>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</si>
  <si>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</si>
  <si>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</si>
  <si>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</si>
  <si>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</si>
  <si>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</si>
  <si>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</si>
  <si>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</si>
  <si>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</si>
  <si>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</si>
  <si>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</si>
  <si>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</si>
  <si>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</si>
  <si>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</si>
  <si>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</si>
  <si>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</si>
  <si>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</si>
  <si>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</si>
  <si>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</si>
  <si>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</si>
  <si>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</si>
  <si>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</si>
  <si>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</si>
  <si>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</si>
  <si>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</si>
  <si>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</si>
  <si>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</si>
  <si>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</si>
  <si>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</si>
  <si>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</si>
  <si>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</si>
  <si>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</si>
  <si>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</si>
  <si>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</si>
  <si>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</si>
  <si>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</si>
  <si>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</si>
  <si>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</si>
  <si>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</si>
  <si>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</si>
  <si>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</si>
  <si>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</si>
  <si>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</si>
  <si>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</si>
  <si>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</si>
  <si>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</si>
  <si>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</si>
  <si>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</si>
  <si>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</si>
  <si>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</si>
  <si>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</si>
  <si>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</si>
  <si>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</si>
  <si>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</si>
  <si>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</si>
  <si>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</si>
  <si>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</si>
  <si>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</si>
  <si>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</si>
  <si>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</si>
  <si>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</si>
  <si>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</si>
  <si>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</si>
  <si>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</si>
  <si>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</si>
  <si>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</si>
  <si>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</si>
  <si>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</si>
  <si>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</si>
  <si>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</si>
  <si>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</si>
  <si>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</si>
  <si>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</si>
  <si>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</si>
  <si>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</si>
  <si>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</si>
  <si>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</si>
  <si>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</si>
  <si>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</si>
  <si>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</si>
  <si>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</si>
  <si>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</si>
  <si>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</si>
  <si>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</si>
  <si>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</si>
  <si>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</si>
  <si>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</si>
  <si>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</si>
  <si>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</si>
  <si>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</si>
  <si>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</si>
  <si>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</si>
  <si>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</si>
  <si>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</si>
  <si>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</si>
  <si>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</si>
  <si>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</si>
  <si>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</si>
  <si>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</si>
  <si>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</si>
  <si>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</si>
  <si>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</si>
  <si>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</si>
  <si>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</si>
  <si>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</si>
  <si>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</si>
  <si>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</si>
  <si>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</si>
  <si>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</si>
  <si>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</si>
  <si>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</si>
  <si>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</si>
  <si>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</si>
  <si>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</si>
  <si>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</si>
  <si>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</si>
  <si>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</si>
  <si>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</si>
  <si>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</si>
  <si>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</si>
  <si>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</si>
  <si>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</si>
  <si>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</si>
  <si>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</si>
  <si>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</si>
  <si>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</si>
  <si>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</si>
  <si>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</si>
  <si>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</si>
  <si>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</si>
  <si>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</si>
  <si>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</si>
  <si>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</si>
  <si>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</si>
  <si>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</si>
  <si>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</si>
  <si>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</si>
  <si>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</si>
  <si>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</si>
  <si>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</si>
  <si>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</si>
  <si>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</si>
  <si>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</si>
  <si>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</si>
  <si>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</si>
  <si>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</si>
  <si>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</si>
  <si>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</si>
  <si>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</si>
  <si>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</si>
  <si>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</si>
  <si>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</si>
  <si>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</si>
  <si>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</si>
  <si>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</si>
  <si>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</si>
  <si>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</si>
  <si>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</si>
  <si>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</si>
  <si>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</si>
  <si>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</si>
  <si>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</si>
  <si>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</si>
  <si>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</si>
  <si>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</si>
  <si>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</si>
  <si>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</si>
  <si>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</si>
  <si>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</si>
  <si>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</si>
  <si>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</si>
  <si>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</si>
  <si>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</si>
  <si>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</si>
  <si>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</si>
  <si>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</si>
  <si>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</si>
  <si>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</si>
  <si>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</si>
  <si>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</si>
  <si>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</si>
  <si>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</si>
  <si>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</si>
  <si>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</si>
  <si>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</si>
  <si>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</si>
  <si>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</si>
  <si>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</si>
  <si>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</si>
  <si>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</si>
  <si>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</si>
  <si>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</si>
  <si>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</si>
  <si>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</si>
  <si>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</si>
  <si>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</si>
  <si>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</si>
  <si>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</si>
  <si>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</si>
  <si>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</si>
  <si>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</si>
  <si>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</si>
  <si>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</si>
  <si>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</si>
  <si>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</si>
  <si>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</si>
  <si>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</si>
  <si>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</si>
  <si>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</si>
  <si>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</si>
  <si>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</si>
  <si>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</si>
  <si>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</si>
  <si>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</si>
  <si>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</si>
  <si>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</si>
  <si>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</si>
  <si>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</si>
  <si>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</si>
  <si>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</si>
  <si>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</si>
  <si>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</si>
  <si>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</si>
  <si>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</si>
  <si>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</si>
  <si>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</si>
  <si>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</si>
  <si>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</si>
  <si>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</si>
  <si>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</si>
  <si>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</si>
  <si>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</si>
  <si>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</si>
  <si>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</si>
  <si>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</si>
  <si>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</si>
  <si>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</si>
  <si>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</si>
  <si>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</si>
  <si>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</si>
  <si>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</si>
  <si>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</si>
  <si>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</si>
  <si>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</si>
  <si>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</si>
  <si>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</si>
  <si>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</si>
  <si>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</si>
  <si>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</si>
  <si>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</si>
  <si>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</si>
  <si>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</si>
  <si>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</si>
  <si>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</si>
  <si>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</si>
  <si>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</si>
  <si>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</si>
  <si>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</si>
  <si>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</si>
  <si>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</si>
  <si>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</si>
  <si>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</si>
  <si>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</si>
  <si>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</si>
  <si>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</si>
  <si>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</si>
  <si>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</si>
  <si>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</si>
  <si>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</si>
  <si>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</si>
  <si>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</si>
  <si>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</si>
  <si>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</si>
  <si>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</si>
  <si>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</si>
  <si>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</si>
  <si>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</si>
  <si>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</si>
  <si>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</si>
  <si>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</si>
  <si>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</si>
  <si>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</si>
  <si>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</si>
  <si>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</si>
  <si>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</si>
  <si>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</si>
  <si>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</si>
  <si>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</si>
  <si>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</si>
  <si>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</si>
  <si>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</si>
  <si>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</si>
  <si>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</si>
  <si>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</si>
  <si>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</si>
  <si>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</si>
  <si>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</si>
  <si>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</si>
  <si>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</si>
  <si>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</si>
  <si>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</si>
  <si>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</si>
  <si>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</si>
  <si>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</si>
  <si>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</si>
  <si>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</si>
  <si>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</si>
  <si>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</si>
  <si>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</si>
  <si>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</si>
  <si>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</si>
  <si>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</si>
  <si>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</si>
  <si>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</si>
  <si>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</si>
  <si>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</si>
  <si>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</si>
  <si>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</si>
  <si>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</si>
  <si>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</si>
  <si>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</si>
  <si>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</si>
  <si>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</si>
  <si>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</si>
  <si>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</si>
  <si>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</si>
  <si>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</si>
  <si>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</si>
  <si>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</si>
  <si>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</si>
  <si>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</si>
  <si>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</si>
  <si>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</si>
  <si>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</si>
  <si>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</si>
  <si>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</si>
  <si>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</si>
  <si>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</si>
  <si>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</si>
  <si>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</si>
  <si>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</si>
  <si>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</si>
  <si>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</si>
  <si>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</si>
  <si>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</si>
  <si>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</si>
  <si>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</si>
  <si>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</si>
  <si>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</si>
  <si>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</si>
  <si>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</si>
  <si>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</si>
  <si>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</si>
  <si>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</si>
  <si>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</si>
  <si>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</si>
  <si>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</si>
  <si>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</si>
  <si>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</si>
  <si>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</si>
  <si>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</si>
  <si>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</si>
  <si>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</si>
  <si>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</si>
  <si>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</si>
  <si>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</si>
  <si>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</si>
  <si>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</si>
  <si>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</si>
  <si>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</si>
  <si>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</si>
  <si>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</si>
  <si>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</si>
  <si>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</si>
  <si>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</si>
  <si>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</si>
  <si>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</si>
  <si>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</si>
  <si>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</si>
  <si>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</si>
  <si>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</si>
  <si>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</si>
  <si>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</si>
  <si>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</si>
  <si>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</si>
  <si>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</si>
  <si>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</si>
  <si>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</si>
  <si>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</si>
  <si>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</si>
  <si>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</si>
  <si>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</si>
  <si>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</si>
  <si>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</si>
  <si>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</si>
  <si>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</si>
  <si>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</si>
  <si>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</si>
  <si>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</si>
  <si>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</si>
  <si>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</si>
  <si>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</si>
  <si>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</si>
  <si>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</si>
  <si>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</si>
  <si>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</si>
  <si>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</si>
  <si>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</si>
  <si>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</si>
  <si>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</si>
  <si>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</si>
  <si>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</si>
  <si>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</si>
  <si>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</si>
  <si>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</si>
  <si>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</si>
  <si>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</si>
  <si>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</si>
  <si>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</si>
  <si>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</si>
  <si>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</si>
  <si>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</si>
  <si>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</si>
  <si>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</si>
  <si>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</si>
  <si>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</si>
  <si>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</si>
  <si>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</si>
  <si>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</si>
  <si>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</si>
  <si>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</si>
  <si>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</si>
  <si>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</si>
  <si>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</si>
  <si>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</si>
  <si>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</si>
  <si>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</si>
  <si>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</si>
  <si>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</si>
  <si>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</si>
  <si>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</si>
  <si>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</si>
  <si>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</si>
  <si>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</si>
  <si>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</si>
  <si>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</si>
  <si>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</si>
  <si>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</si>
  <si>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</si>
  <si>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</si>
  <si>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</si>
  <si>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</si>
  <si>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</si>
  <si>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</si>
  <si>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</si>
  <si>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</si>
  <si>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</si>
  <si>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</si>
  <si>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</si>
  <si>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</si>
  <si>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</si>
  <si>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</si>
  <si>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</si>
  <si>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</si>
  <si>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</si>
  <si>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</si>
  <si>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</si>
  <si>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</si>
  <si>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</si>
  <si>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</si>
  <si>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</si>
  <si>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</si>
  <si>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</si>
  <si>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</si>
  <si>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</si>
  <si>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</si>
  <si>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</si>
  <si>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</si>
  <si>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</si>
  <si>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</si>
  <si>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</si>
  <si>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</si>
  <si>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</si>
  <si>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</si>
  <si>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</si>
  <si>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</si>
  <si>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</si>
  <si>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</si>
  <si>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</si>
  <si>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</si>
  <si>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</si>
  <si>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</si>
  <si>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</si>
  <si>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</si>
  <si>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</si>
  <si>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</si>
  <si>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</si>
  <si>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</si>
  <si>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</si>
  <si>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</si>
  <si>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</si>
  <si>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</si>
  <si>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</si>
  <si>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</si>
  <si>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</si>
  <si>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</si>
  <si>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</si>
  <si>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</si>
  <si>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</si>
  <si>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</si>
  <si>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</si>
  <si>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</si>
  <si>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</si>
  <si>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</si>
  <si>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</si>
  <si>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</si>
  <si>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</si>
  <si>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</si>
  <si>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</si>
  <si>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</si>
  <si>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</si>
  <si>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</si>
  <si>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</si>
  <si>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</si>
  <si>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</si>
  <si>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</si>
  <si>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</si>
  <si>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</si>
  <si>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</si>
  <si>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</si>
  <si>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</si>
  <si>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</si>
  <si>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</si>
  <si>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</si>
  <si>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</si>
  <si>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</si>
  <si>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</si>
  <si>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</si>
  <si>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</si>
  <si>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</si>
  <si>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</si>
  <si>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</si>
  <si>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</si>
  <si>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</si>
  <si>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</si>
  <si>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</si>
  <si>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</si>
  <si>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</si>
  <si>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</si>
  <si>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</si>
  <si>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</si>
  <si>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</si>
  <si>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</si>
  <si>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</si>
  <si>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</si>
  <si>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</si>
  <si>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</si>
  <si>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</si>
  <si>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</si>
  <si>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</si>
  <si>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</si>
  <si>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</si>
  <si>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</si>
  <si>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</si>
  <si>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</si>
  <si>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</si>
  <si>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</si>
  <si>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</si>
  <si>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</si>
  <si>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</si>
  <si>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</si>
  <si>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</si>
  <si>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</si>
  <si>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</si>
  <si>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</si>
  <si>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</si>
  <si>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</si>
  <si>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</si>
  <si>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</si>
  <si>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</si>
  <si>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</si>
  <si>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</si>
  <si>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</si>
  <si>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</si>
  <si>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</si>
  <si>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</si>
  <si>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</si>
  <si>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</si>
  <si>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</si>
  <si>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</si>
  <si>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</si>
  <si>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</si>
  <si>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</si>
  <si>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</si>
  <si>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</si>
  <si>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</si>
  <si>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</si>
  <si>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</si>
  <si>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</si>
  <si>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</si>
  <si>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</si>
  <si>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</si>
  <si>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</si>
  <si>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</si>
  <si>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</si>
  <si>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</si>
  <si>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</si>
  <si>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</si>
  <si>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</si>
  <si>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</si>
  <si>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</si>
  <si>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</si>
  <si>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</si>
  <si>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</si>
  <si>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</si>
  <si>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</si>
  <si>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</si>
  <si>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</si>
  <si>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</si>
  <si>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</si>
  <si>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</si>
  <si>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</si>
  <si>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</si>
  <si>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</si>
  <si>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</si>
  <si>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</si>
  <si>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</si>
  <si>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</si>
  <si>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</si>
  <si>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</si>
  <si>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</si>
  <si>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</si>
  <si>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</si>
  <si>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</si>
  <si>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</si>
  <si>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</si>
  <si>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</si>
  <si>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</si>
  <si>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</si>
  <si>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</si>
  <si>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</si>
  <si>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</si>
  <si>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</si>
  <si>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</si>
  <si>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</si>
  <si>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</si>
  <si>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</si>
  <si>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</si>
  <si>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</si>
  <si>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</si>
  <si>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</si>
  <si>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</si>
  <si>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</si>
  <si>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</si>
  <si>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</si>
  <si>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</si>
  <si>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</si>
  <si>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</si>
  <si>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</si>
  <si>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</si>
  <si>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</si>
  <si>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</si>
  <si>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</si>
  <si>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</si>
  <si>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</si>
  <si>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</si>
  <si>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</si>
  <si>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</si>
  <si>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</si>
  <si>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</si>
  <si>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</si>
  <si>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</si>
  <si>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</si>
  <si>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</si>
  <si>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</si>
  <si>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</si>
  <si>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</si>
  <si>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</si>
  <si>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</si>
  <si>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</si>
  <si>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</si>
  <si>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</si>
  <si>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</si>
  <si>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</si>
  <si>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</si>
  <si>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</si>
  <si>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</si>
  <si>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</si>
  <si>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</si>
  <si>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</si>
  <si>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</si>
  <si>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</si>
  <si>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</si>
  <si>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</si>
  <si>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</si>
  <si>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</si>
  <si>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</si>
  <si>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</si>
  <si>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</si>
  <si>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</si>
  <si>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</si>
  <si>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</si>
  <si>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</si>
  <si>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</si>
  <si>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</si>
  <si>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</si>
  <si>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</si>
  <si>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</si>
  <si>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</si>
  <si>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</si>
  <si>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</si>
  <si>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</si>
  <si>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</si>
  <si>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</si>
  <si>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</si>
  <si>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</si>
  <si>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</si>
  <si>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</si>
  <si>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</si>
  <si>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</si>
  <si>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</si>
  <si>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</si>
  <si>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</si>
  <si>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</si>
  <si>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</si>
  <si>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</si>
  <si>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</si>
  <si>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</si>
  <si>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</si>
  <si>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</si>
  <si>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</si>
  <si>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</si>
  <si>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</si>
  <si>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</si>
  <si>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</si>
  <si>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</si>
  <si>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</si>
  <si>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</si>
  <si>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</si>
  <si>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</si>
  <si>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</si>
  <si>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</si>
  <si>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</si>
  <si>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</si>
  <si>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</si>
  <si>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</si>
  <si>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</si>
  <si>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</si>
  <si>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</si>
  <si>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</si>
  <si>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</si>
  <si>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</si>
  <si>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</si>
  <si>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</si>
  <si>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</si>
  <si>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</si>
  <si>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</si>
  <si>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</si>
  <si>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</si>
  <si>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</si>
  <si>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</si>
  <si>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</si>
  <si>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</si>
  <si>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</si>
  <si>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</si>
  <si>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</si>
  <si>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</si>
  <si>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</si>
  <si>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</si>
  <si>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</si>
  <si>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</si>
  <si>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</si>
  <si>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</si>
  <si>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</si>
  <si>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</si>
  <si>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</si>
  <si>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</si>
  <si>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</si>
  <si>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</si>
  <si>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</si>
  <si>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</si>
  <si>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</si>
  <si>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</si>
  <si>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</si>
  <si>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</si>
  <si>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</si>
  <si>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</si>
  <si>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</si>
  <si>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</si>
  <si>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</si>
  <si>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</si>
  <si>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</si>
  <si>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</si>
  <si>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</si>
  <si>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</si>
  <si>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</si>
  <si>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</si>
  <si>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</si>
  <si>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</si>
  <si>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</si>
  <si>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</si>
  <si>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</si>
  <si>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</si>
  <si>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</si>
  <si>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</si>
  <si>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</si>
  <si>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</si>
  <si>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</si>
  <si>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</si>
  <si>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</si>
  <si>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</si>
  <si>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</si>
  <si>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</si>
  <si>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</si>
  <si>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</si>
  <si>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</si>
  <si>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</si>
  <si>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</si>
  <si>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</si>
  <si>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</si>
  <si>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</si>
  <si>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</si>
  <si>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</si>
  <si>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</si>
  <si>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</si>
  <si>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</si>
  <si>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</si>
  <si>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</si>
  <si>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</si>
  <si>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</si>
  <si>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</si>
  <si>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</si>
  <si>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</si>
  <si>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</si>
  <si>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</si>
  <si>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</si>
  <si>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</si>
  <si>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</si>
  <si>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</si>
  <si>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</si>
  <si>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</si>
  <si>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</si>
  <si>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</si>
  <si>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</si>
  <si>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</si>
  <si>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</si>
  <si>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</si>
  <si>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</si>
  <si>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</si>
  <si>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</si>
  <si>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</si>
  <si>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</si>
  <si>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</si>
  <si>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</si>
  <si>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</si>
  <si>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</si>
  <si>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</si>
  <si>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</si>
  <si>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</si>
  <si>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</si>
  <si>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</si>
  <si>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</si>
  <si>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</si>
  <si>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</si>
  <si>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</si>
  <si>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</si>
  <si>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</si>
  <si>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</si>
  <si>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</si>
  <si>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</si>
  <si>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</si>
  <si>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</si>
  <si>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</si>
  <si>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</si>
  <si>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</si>
  <si>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</si>
  <si>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</si>
  <si>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</si>
  <si>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</si>
  <si>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</si>
  <si>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</si>
  <si>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</si>
  <si>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</si>
  <si>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</si>
  <si>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</si>
  <si>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</si>
  <si>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</si>
  <si>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</si>
  <si>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</si>
  <si>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</si>
  <si>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</si>
  <si>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</si>
  <si>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</si>
  <si>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</si>
  <si>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</si>
  <si>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</si>
  <si>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</si>
  <si>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</si>
  <si>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</si>
  <si>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</si>
  <si>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</si>
  <si>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</si>
  <si>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</si>
  <si>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</si>
  <si>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</si>
  <si>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</si>
  <si>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</si>
  <si>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</si>
  <si>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</si>
  <si>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</si>
  <si>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</si>
  <si>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</si>
  <si>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</si>
  <si>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</si>
  <si>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</si>
  <si>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</si>
  <si>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</si>
  <si>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</si>
  <si>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</si>
  <si>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</si>
  <si>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</si>
  <si>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</si>
  <si>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</si>
  <si>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</si>
  <si>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</si>
  <si>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</si>
  <si>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</si>
  <si>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</si>
  <si>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</si>
  <si>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</si>
  <si>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</si>
  <si>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</si>
  <si>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</si>
  <si>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</si>
  <si>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</si>
  <si>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</si>
  <si>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</si>
  <si>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</si>
  <si>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</si>
  <si>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</si>
  <si>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</si>
  <si>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</si>
  <si>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</si>
  <si>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</si>
  <si>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</si>
  <si>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</si>
  <si>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</si>
  <si>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</si>
  <si>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</si>
  <si>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</si>
  <si>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</si>
  <si>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</si>
  <si>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</si>
  <si>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</si>
  <si>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</si>
  <si>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</si>
  <si>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</si>
  <si>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</si>
  <si>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</si>
  <si>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</si>
  <si>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</si>
  <si>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</si>
  <si>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</si>
  <si>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</si>
  <si>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</si>
  <si>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</si>
  <si>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</si>
  <si>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</si>
  <si>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</si>
  <si>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</si>
  <si>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</si>
  <si>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</si>
  <si>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</si>
  <si>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</si>
  <si>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</si>
  <si>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</si>
  <si>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</si>
  <si>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</si>
  <si>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</si>
  <si>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</si>
  <si>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</si>
  <si>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</si>
  <si>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</si>
  <si>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</si>
  <si>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</si>
  <si>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</si>
  <si>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</si>
  <si>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</si>
  <si>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</si>
  <si>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</si>
  <si>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</si>
  <si>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</si>
  <si>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</si>
  <si>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</si>
  <si>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</si>
  <si>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</si>
  <si>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</si>
  <si>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</si>
  <si>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</si>
  <si>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</si>
  <si>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</si>
  <si>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</si>
  <si>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</si>
  <si>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</si>
  <si>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</si>
  <si>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</si>
  <si>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</si>
  <si>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</si>
  <si>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</si>
  <si>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</si>
  <si>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</si>
  <si>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</si>
  <si>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</si>
  <si>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</si>
  <si>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</si>
  <si>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</si>
  <si>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</si>
  <si>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</si>
  <si>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</si>
  <si>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</si>
  <si>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</si>
  <si>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</si>
  <si>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</si>
  <si>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</si>
  <si>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</si>
  <si>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</si>
  <si>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</si>
  <si>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</si>
  <si>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</si>
  <si>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</si>
  <si>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</si>
  <si>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</si>
  <si>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</si>
  <si>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</si>
  <si>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</si>
  <si>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</si>
  <si>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</si>
  <si>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</si>
  <si>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</si>
  <si>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</si>
  <si>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</si>
  <si>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</si>
  <si>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</si>
  <si>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</si>
  <si>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</si>
  <si>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</si>
  <si>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</si>
  <si>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</si>
  <si>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</si>
  <si>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</si>
  <si>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</si>
  <si>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</si>
  <si>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</si>
  <si>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</si>
  <si>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</si>
  <si>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</si>
  <si>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</si>
  <si>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</si>
  <si>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</si>
  <si>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</si>
  <si>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</si>
  <si>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</si>
  <si>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</si>
  <si>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</si>
  <si>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</si>
  <si>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</si>
  <si>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</si>
  <si>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</si>
  <si>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</si>
  <si>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</si>
  <si>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</si>
  <si>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</si>
  <si>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</si>
  <si>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</si>
  <si>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</si>
  <si>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</si>
  <si>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</si>
  <si>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</si>
  <si>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</si>
  <si>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</si>
  <si>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</si>
  <si>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</si>
  <si>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</si>
  <si>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</si>
  <si>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</si>
  <si>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</si>
  <si>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</si>
  <si>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</si>
  <si>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</si>
  <si>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</si>
  <si>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</si>
  <si>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</si>
  <si>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</si>
  <si>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</si>
  <si>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</si>
  <si>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</si>
  <si>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</si>
  <si>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</si>
  <si>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</si>
  <si>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</si>
  <si>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</si>
  <si>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</si>
  <si>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</si>
  <si>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</si>
  <si>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</si>
  <si>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</si>
  <si>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</si>
  <si>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</si>
  <si>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</si>
  <si>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</si>
  <si>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</si>
  <si>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</si>
  <si>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</si>
  <si>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</si>
  <si>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</si>
  <si>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</si>
  <si>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</si>
  <si>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</si>
  <si>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</si>
  <si>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</si>
  <si>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</si>
  <si>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</si>
  <si>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</si>
  <si>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</si>
  <si>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</si>
  <si>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</si>
  <si>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</si>
  <si>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</si>
  <si>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</si>
  <si>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</si>
  <si>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</si>
  <si>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</si>
  <si>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</si>
  <si>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</si>
  <si>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</si>
  <si>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</si>
  <si>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</si>
  <si>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</si>
  <si>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</si>
  <si>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</si>
  <si>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</si>
  <si>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</si>
  <si>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</si>
  <si>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</si>
  <si>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</si>
  <si>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</si>
  <si>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</si>
  <si>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</si>
  <si>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</si>
  <si>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</si>
  <si>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</si>
  <si>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</si>
  <si>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</si>
  <si>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</si>
  <si>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</si>
  <si>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</si>
  <si>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</si>
  <si>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</si>
  <si>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</si>
  <si>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</si>
  <si>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</si>
  <si>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</si>
  <si>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</si>
  <si>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</si>
  <si>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</si>
  <si>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</si>
  <si>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</si>
  <si>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</si>
  <si>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</si>
  <si>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</si>
  <si>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</si>
  <si>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</si>
  <si>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</si>
  <si>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</si>
  <si>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</si>
  <si>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</si>
  <si>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</si>
  <si>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</si>
  <si>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</si>
  <si>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</si>
  <si>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</si>
  <si>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</si>
  <si>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</si>
  <si>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</si>
  <si>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</si>
  <si>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</si>
  <si>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</si>
  <si>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</si>
  <si>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</si>
  <si>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</si>
  <si>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</si>
  <si>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</si>
  <si>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</si>
  <si>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</si>
  <si>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</si>
  <si>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</si>
  <si>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</si>
  <si>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</si>
  <si>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</si>
  <si>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</si>
  <si>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</si>
  <si>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</si>
  <si>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</si>
  <si>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</si>
  <si>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</si>
  <si>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</si>
  <si>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</si>
  <si>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</si>
  <si>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</si>
  <si>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</si>
  <si>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</si>
  <si>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</si>
  <si>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</si>
  <si>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</si>
  <si>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</si>
  <si>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</si>
  <si>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</si>
  <si>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</si>
  <si>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</si>
  <si>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</si>
  <si>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</si>
  <si>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</si>
  <si>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</si>
  <si>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</si>
  <si>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</si>
  <si>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</si>
  <si>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</si>
  <si>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</si>
  <si>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</si>
  <si>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</si>
  <si>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</si>
  <si>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</si>
  <si>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</si>
  <si>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</si>
  <si>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</si>
  <si>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</si>
  <si>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</si>
  <si>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</si>
  <si>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</si>
  <si>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</si>
  <si>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</si>
  <si>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</si>
  <si>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</si>
  <si>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</si>
  <si>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</si>
  <si>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</si>
  <si>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</si>
  <si>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</si>
  <si>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</si>
  <si>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</si>
  <si>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</si>
  <si>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</si>
  <si>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</si>
  <si>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</si>
  <si>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</si>
  <si>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</si>
  <si>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</si>
  <si>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</si>
  <si>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</si>
  <si>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</si>
  <si>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</si>
  <si>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</si>
  <si>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</si>
  <si>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</si>
  <si>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</si>
  <si>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</si>
  <si>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</si>
  <si>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</si>
  <si>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</si>
  <si>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</si>
  <si>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</si>
  <si>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</si>
  <si>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</si>
  <si>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</si>
  <si>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</si>
  <si>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</si>
  <si>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</si>
  <si>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</si>
  <si>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</si>
  <si>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</si>
  <si>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</si>
  <si>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</si>
  <si>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</si>
  <si>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</si>
  <si>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</si>
  <si>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</si>
  <si>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</si>
  <si>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</si>
  <si>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</si>
  <si>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</si>
  <si>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</si>
  <si>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</si>
  <si>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</si>
  <si>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</si>
  <si>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</si>
  <si>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</si>
  <si>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</si>
  <si>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</si>
  <si>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</si>
  <si>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</si>
  <si>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</si>
  <si>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</si>
  <si>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</si>
  <si>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</si>
  <si>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</si>
  <si>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</si>
  <si>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</si>
  <si>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</si>
  <si>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</si>
  <si>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</si>
  <si>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</si>
  <si>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</si>
  <si>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</si>
  <si>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</si>
  <si>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</si>
  <si>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</si>
  <si>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</si>
  <si>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</si>
  <si>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</si>
  <si>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</si>
  <si>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</si>
  <si>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</si>
  <si>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</si>
  <si>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</si>
  <si>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</si>
  <si>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</si>
  <si>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</si>
  <si>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</si>
  <si>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</si>
  <si>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</si>
  <si>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</si>
  <si>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</si>
  <si>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</si>
  <si>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</si>
  <si>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</si>
  <si>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</si>
  <si>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</si>
  <si>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</si>
  <si>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</si>
  <si>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</si>
  <si>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</si>
  <si>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</si>
  <si>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</si>
  <si>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</si>
  <si>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</si>
  <si>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</si>
  <si>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</si>
  <si>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</si>
  <si>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</si>
  <si>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</si>
  <si>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</si>
  <si>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</si>
  <si>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</si>
  <si>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</si>
  <si>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</si>
  <si>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</si>
  <si>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</si>
  <si>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</si>
  <si>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</si>
  <si>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</si>
  <si>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</si>
  <si>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</si>
  <si>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</si>
  <si>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</si>
  <si>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</si>
  <si>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</si>
  <si>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</si>
  <si>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</si>
  <si>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</si>
  <si>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</si>
  <si>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</si>
  <si>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</si>
  <si>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</si>
  <si>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</si>
  <si>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</si>
  <si>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</si>
  <si>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</si>
  <si>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</si>
  <si>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</si>
  <si>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</si>
  <si>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</si>
  <si>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</si>
  <si>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</si>
  <si>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</si>
  <si>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</si>
  <si>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</si>
  <si>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</si>
  <si>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</si>
  <si>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</si>
  <si>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</si>
  <si>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</si>
  <si>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</si>
  <si>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</si>
  <si>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</si>
  <si>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</si>
  <si>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</si>
  <si>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</si>
  <si>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</si>
  <si>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</si>
  <si>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</si>
  <si>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</si>
  <si>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</si>
  <si>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</si>
  <si>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</si>
  <si>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</si>
  <si>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</si>
  <si>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</si>
  <si>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</si>
  <si>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</si>
  <si>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</si>
  <si>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</si>
  <si>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</si>
  <si>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</si>
  <si>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</si>
  <si>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</si>
  <si>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</si>
  <si>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</si>
  <si>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</si>
  <si>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</si>
  <si>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</si>
  <si>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</si>
  <si>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</si>
  <si>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</si>
  <si>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</si>
  <si>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</si>
  <si>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</si>
  <si>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</si>
  <si>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</si>
  <si>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</si>
  <si>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</si>
  <si>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</si>
  <si>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</si>
  <si>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</si>
  <si>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</si>
  <si>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</si>
  <si>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</si>
  <si>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</si>
  <si>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</si>
  <si>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</si>
  <si>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</si>
  <si>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</si>
  <si>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</si>
  <si>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</si>
  <si>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</si>
  <si>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</si>
  <si>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</si>
  <si>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</si>
  <si>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</si>
  <si>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</si>
  <si>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</si>
  <si>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</si>
  <si>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</si>
  <si>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</si>
  <si>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</si>
  <si>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</si>
  <si>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</si>
  <si>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</si>
  <si>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</si>
  <si>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</si>
  <si>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</si>
  <si>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</si>
  <si>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</si>
  <si>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</si>
  <si>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</si>
  <si>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</si>
  <si>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</si>
  <si>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</si>
  <si>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</si>
  <si>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</si>
  <si>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</si>
  <si>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</si>
  <si>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</si>
  <si>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</si>
  <si>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</si>
  <si>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</si>
  <si>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</si>
  <si>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</si>
  <si>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</si>
  <si>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</si>
  <si>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</si>
  <si>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</si>
  <si>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</si>
  <si>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</si>
  <si>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</si>
  <si>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</si>
  <si>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</si>
  <si>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</si>
  <si>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</si>
  <si>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</si>
  <si>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</si>
  <si>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</si>
  <si>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</si>
  <si>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</si>
  <si>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</si>
  <si>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</si>
  <si>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</si>
  <si>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</si>
  <si>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</si>
  <si>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</si>
  <si>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</si>
  <si>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</si>
  <si>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</si>
  <si>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</si>
  <si>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</si>
  <si>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</si>
  <si>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</si>
  <si>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</si>
  <si>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</si>
  <si>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</si>
  <si>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</si>
  <si>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</si>
  <si>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</si>
  <si>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</si>
  <si>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</si>
  <si>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</si>
  <si>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</si>
  <si>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</si>
  <si>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</si>
  <si>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</si>
  <si>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</si>
  <si>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</si>
  <si>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</si>
  <si>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</si>
  <si>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</si>
  <si>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</si>
  <si>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</si>
  <si>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</si>
  <si>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</si>
  <si>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</si>
  <si>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</si>
  <si>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</si>
  <si>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</si>
  <si>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</si>
  <si>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</si>
  <si>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</si>
  <si>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</si>
  <si>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</si>
  <si>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</si>
  <si>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</si>
  <si>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</si>
  <si>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</si>
  <si>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</si>
  <si>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</si>
  <si>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</si>
  <si>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</si>
  <si>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</si>
  <si>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</si>
  <si>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</si>
  <si>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</si>
  <si>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</si>
  <si>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</si>
  <si>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</si>
  <si>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</si>
  <si>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</si>
  <si>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</si>
  <si>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</si>
  <si>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</si>
  <si>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</si>
  <si>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</si>
  <si>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</si>
  <si>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</si>
  <si>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</si>
  <si>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</si>
  <si>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</si>
  <si>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</si>
  <si>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</si>
  <si>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</si>
  <si>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</si>
  <si>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</si>
  <si>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</si>
  <si>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</si>
  <si>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</si>
  <si>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</si>
  <si>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</si>
  <si>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</si>
  <si>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</si>
  <si>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</si>
  <si>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</si>
  <si>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</si>
  <si>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</si>
  <si>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</si>
  <si>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</si>
  <si>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</si>
  <si>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</si>
  <si>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</si>
  <si>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</si>
  <si>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</si>
  <si>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</si>
  <si>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</si>
  <si>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</si>
  <si>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</si>
  <si>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</si>
  <si>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</si>
  <si>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</si>
  <si>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</si>
  <si>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</si>
  <si>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</si>
  <si>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</si>
  <si>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</si>
  <si>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</si>
  <si>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</si>
  <si>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</si>
  <si>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</si>
  <si>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</si>
  <si>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</si>
  <si>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</si>
  <si>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</si>
  <si>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</si>
  <si>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</si>
  <si>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</si>
  <si>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</si>
  <si>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</si>
  <si>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</si>
  <si>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</si>
  <si>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</si>
  <si>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</si>
  <si>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</si>
  <si>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</si>
  <si>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</si>
  <si>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</si>
  <si>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</si>
  <si>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</si>
  <si>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</si>
  <si>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</si>
  <si>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</si>
  <si>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</si>
  <si>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</si>
  <si>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</si>
  <si>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</si>
  <si>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</si>
  <si>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</si>
  <si>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</si>
  <si>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</si>
  <si>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</si>
  <si>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</si>
  <si>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</si>
  <si>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</si>
  <si>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</si>
  <si>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</si>
  <si>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</si>
  <si>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</si>
  <si>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</si>
  <si>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</si>
  <si>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</si>
  <si>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</si>
  <si>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</si>
  <si>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</si>
  <si>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</si>
  <si>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</si>
  <si>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</si>
  <si>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</si>
  <si>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</si>
  <si>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</si>
  <si>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</si>
  <si>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</si>
  <si>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</si>
  <si>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</si>
  <si>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</si>
  <si>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</si>
  <si>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</si>
  <si>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</si>
  <si>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</si>
  <si>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</si>
  <si>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</si>
  <si>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</si>
  <si>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</si>
  <si>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</si>
  <si>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</si>
  <si>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</si>
  <si>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</si>
  <si>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</si>
  <si>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</si>
  <si>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</si>
  <si>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</si>
  <si>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</si>
  <si>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</si>
  <si>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</si>
  <si>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</si>
  <si>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</si>
  <si>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</si>
  <si>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</si>
  <si>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</si>
  <si>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</si>
  <si>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</si>
  <si>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</si>
  <si>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</si>
  <si>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</si>
  <si>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</si>
  <si>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</si>
  <si>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</si>
  <si>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</si>
  <si>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</si>
  <si>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</si>
  <si>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</si>
  <si>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</si>
  <si>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</si>
  <si>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</si>
  <si>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</si>
  <si>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</si>
  <si>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</si>
  <si>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</si>
  <si>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</si>
  <si>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</si>
  <si>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</si>
  <si>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</si>
  <si>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</si>
  <si>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</si>
  <si>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</si>
  <si>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</si>
  <si>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</si>
  <si>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</si>
  <si>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</si>
  <si>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</si>
  <si>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</si>
  <si>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</si>
  <si>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</si>
  <si>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</si>
  <si>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</si>
  <si>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</si>
  <si>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</si>
  <si>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</si>
  <si>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</si>
  <si>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</si>
  <si>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</si>
  <si>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</si>
  <si>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</si>
  <si>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</si>
  <si>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</si>
  <si>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</si>
  <si>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</si>
  <si>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</si>
  <si>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</si>
  <si>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</si>
  <si>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</si>
  <si>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</si>
  <si>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</si>
  <si>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</si>
  <si>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</si>
  <si>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</si>
  <si>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</si>
  <si>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</si>
  <si>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</si>
  <si>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</si>
  <si>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</si>
  <si>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</si>
  <si>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</si>
  <si>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</si>
  <si>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</si>
  <si>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</si>
  <si>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</si>
  <si>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</si>
  <si>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</si>
  <si>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</si>
  <si>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</si>
  <si>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</si>
  <si>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</si>
  <si>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</si>
  <si>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</si>
  <si>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</si>
  <si>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</si>
  <si>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</si>
  <si>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</si>
  <si>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</si>
  <si>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</si>
  <si>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</si>
  <si>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</si>
  <si>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</si>
  <si>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</si>
  <si>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</si>
  <si>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</si>
  <si>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</si>
  <si>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</si>
  <si>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</si>
  <si>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</si>
  <si>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</si>
  <si>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</si>
  <si>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</si>
  <si>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</si>
  <si>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</si>
  <si>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</si>
  <si>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</si>
  <si>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</si>
  <si>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</si>
  <si>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</si>
  <si>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</si>
  <si>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</si>
  <si>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</si>
  <si>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</si>
  <si>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</si>
  <si>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</si>
  <si>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</si>
  <si>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</si>
  <si>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</si>
  <si>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</si>
  <si>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</si>
  <si>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</si>
  <si>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</si>
  <si>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</si>
  <si>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</si>
  <si>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</si>
  <si>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</si>
  <si>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</si>
  <si>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</si>
  <si>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</si>
  <si>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</si>
  <si>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</si>
  <si>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</si>
  <si>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</si>
  <si>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</si>
  <si>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</si>
  <si>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</si>
  <si>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</si>
  <si>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</si>
  <si>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</si>
  <si>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</si>
  <si>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</si>
  <si>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</si>
  <si>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</si>
  <si>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</si>
  <si>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</si>
  <si>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</si>
  <si>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</si>
  <si>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</si>
  <si>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</si>
  <si>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</si>
  <si>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</si>
  <si>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</si>
  <si>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</si>
  <si>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</si>
  <si>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</si>
  <si>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</si>
  <si>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</si>
  <si>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</si>
  <si>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</si>
  <si>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</si>
  <si>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</si>
  <si>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</si>
  <si>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</si>
  <si>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</si>
  <si>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</si>
  <si>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</si>
  <si>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</si>
  <si>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</si>
  <si>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</si>
  <si>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</si>
  <si>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</si>
  <si>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</si>
  <si>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</si>
  <si>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</si>
  <si>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</si>
  <si>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</si>
  <si>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</si>
  <si>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</si>
  <si>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</si>
  <si>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</si>
  <si>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</si>
  <si>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</si>
  <si>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</si>
  <si>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</si>
  <si>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</si>
  <si>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</si>
  <si>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</si>
  <si>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</si>
  <si>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</si>
  <si>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</si>
  <si>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</si>
  <si>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</si>
  <si>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</si>
  <si>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</si>
  <si>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</si>
  <si>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</si>
  <si>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</si>
  <si>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</si>
  <si>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</si>
  <si>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</si>
  <si>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</si>
  <si>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</si>
  <si>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</si>
  <si>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</si>
  <si>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</si>
  <si>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</si>
  <si>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</si>
  <si>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</si>
  <si>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</si>
  <si>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</si>
  <si>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</si>
  <si>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</si>
  <si>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</si>
  <si>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</si>
  <si>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</si>
  <si>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</si>
  <si>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</si>
  <si>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</si>
  <si>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</si>
  <si>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</si>
  <si>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</si>
  <si>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</si>
  <si>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</si>
  <si>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</si>
  <si>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</si>
  <si>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</si>
  <si>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</si>
  <si>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</si>
  <si>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</si>
  <si>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</si>
  <si>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</si>
  <si>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</si>
  <si>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</si>
  <si>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</si>
  <si>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</si>
  <si>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</si>
  <si>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</si>
  <si>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</si>
  <si>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</si>
  <si>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</si>
  <si>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</si>
  <si>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</si>
  <si>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</si>
  <si>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</si>
  <si>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</si>
  <si>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</si>
  <si>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</si>
  <si>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</si>
  <si>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</si>
  <si>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</si>
  <si>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</si>
  <si>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</si>
  <si>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</si>
  <si>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</si>
  <si>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</si>
  <si>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</si>
  <si>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</si>
  <si>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</si>
  <si>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</si>
  <si>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</si>
  <si>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</si>
  <si>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</si>
  <si>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</si>
  <si>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</si>
  <si>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</si>
  <si>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</si>
  <si>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</si>
  <si>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</si>
  <si>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</si>
  <si>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</si>
  <si>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</si>
  <si>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</si>
  <si>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</si>
  <si>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</si>
  <si>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</si>
  <si>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</si>
  <si>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</si>
  <si>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</si>
  <si>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</si>
  <si>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</si>
  <si>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</si>
  <si>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</si>
  <si>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</si>
  <si>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</si>
  <si>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</si>
  <si>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</si>
  <si>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</si>
  <si>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</si>
  <si>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</si>
  <si>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</si>
  <si>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</si>
  <si>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</si>
  <si>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</si>
  <si>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</si>
  <si>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</si>
  <si>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</si>
  <si>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</si>
  <si>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</si>
  <si>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</si>
  <si>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</si>
  <si>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</si>
  <si>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</si>
  <si>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</si>
  <si>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</si>
  <si>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</si>
  <si>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</si>
  <si>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</si>
  <si>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</si>
  <si>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</si>
  <si>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</si>
  <si>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</si>
  <si>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</si>
  <si>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</si>
  <si>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</si>
  <si>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</si>
  <si>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</si>
  <si>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</si>
  <si>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</si>
  <si>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</si>
  <si>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</si>
  <si>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</si>
  <si>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</si>
  <si>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</si>
  <si>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</si>
  <si>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</si>
  <si>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</si>
  <si>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</si>
  <si>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</si>
  <si>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</si>
  <si>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</si>
  <si>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</si>
  <si>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</si>
  <si>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</si>
  <si>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</si>
  <si>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</si>
  <si>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</si>
  <si>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</si>
  <si>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</si>
  <si>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</si>
  <si>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</si>
  <si>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</si>
  <si>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</si>
  <si>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</si>
  <si>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</si>
  <si>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</si>
  <si>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</si>
  <si>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</si>
  <si>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</si>
  <si>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</si>
  <si>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</si>
  <si>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</si>
  <si>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</si>
  <si>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</si>
  <si>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</si>
  <si>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</si>
  <si>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</si>
  <si>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</si>
  <si>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</si>
  <si>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</si>
  <si>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</si>
  <si>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</si>
  <si>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</si>
  <si>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</si>
  <si>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</si>
  <si>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</si>
  <si>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</si>
  <si>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</si>
  <si>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</si>
  <si>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</si>
  <si>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</si>
  <si>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</si>
  <si>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</si>
  <si>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</si>
  <si>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</si>
  <si>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</si>
  <si>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</si>
  <si>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</si>
  <si>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</si>
  <si>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</si>
  <si>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</si>
  <si>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</si>
  <si>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</si>
  <si>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</si>
  <si>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</si>
  <si>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</si>
  <si>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</si>
  <si>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</si>
  <si>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</si>
  <si>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</si>
  <si>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</si>
  <si>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</si>
  <si>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</si>
  <si>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</si>
  <si>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</si>
  <si>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</si>
  <si>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</si>
  <si>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</si>
  <si>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</si>
  <si>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</si>
  <si>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</si>
  <si>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</si>
  <si>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</si>
  <si>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</si>
  <si>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</si>
  <si>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</si>
  <si>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</si>
  <si>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</si>
  <si>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</si>
  <si>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</si>
  <si>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</si>
  <si>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</si>
  <si>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</si>
  <si>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</si>
  <si>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</si>
  <si>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</si>
  <si>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</si>
  <si>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</si>
  <si>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</si>
  <si>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</si>
  <si>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</si>
  <si>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</si>
  <si>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</si>
  <si>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</si>
  <si>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</si>
  <si>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</si>
  <si>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</si>
  <si>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</si>
  <si>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</si>
  <si>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</si>
  <si>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</si>
  <si>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</si>
  <si>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</si>
  <si>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</si>
  <si>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</si>
  <si>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</si>
  <si>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</si>
  <si>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</si>
  <si>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</si>
  <si>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</si>
  <si>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</si>
  <si>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</si>
  <si>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</si>
  <si>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</si>
  <si>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</si>
  <si>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</si>
  <si>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</si>
  <si>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</si>
  <si>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</si>
  <si>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</si>
  <si>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</si>
  <si>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</si>
  <si>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</si>
  <si>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</si>
  <si>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</si>
  <si>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</si>
  <si>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</si>
  <si>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</si>
  <si>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</si>
  <si>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</si>
  <si>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</si>
  <si>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</si>
  <si>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</si>
  <si>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</si>
  <si>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</si>
  <si>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</si>
  <si>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</si>
  <si>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</si>
  <si>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</si>
  <si>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</si>
  <si>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</si>
  <si>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</si>
  <si>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</si>
  <si>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</si>
  <si>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</si>
  <si>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</si>
  <si>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</si>
  <si>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</si>
  <si>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</si>
  <si>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</si>
  <si>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</si>
  <si>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</si>
  <si>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</si>
  <si>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</si>
  <si>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</si>
  <si>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</si>
  <si>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</si>
  <si>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</si>
  <si>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</si>
  <si>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</si>
  <si>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</si>
  <si>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</si>
  <si>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</si>
  <si>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</si>
  <si>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</si>
  <si>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</si>
  <si>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</si>
  <si>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</si>
  <si>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</si>
  <si>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</si>
  <si>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</si>
  <si>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</si>
  <si>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</si>
  <si>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</si>
  <si>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</si>
  <si>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</si>
  <si>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</si>
  <si>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</si>
  <si>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</si>
  <si>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</si>
  <si>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</si>
  <si>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</si>
  <si>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</si>
  <si>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</si>
  <si>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</si>
  <si>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</si>
  <si>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</si>
  <si>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</si>
  <si>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</si>
  <si>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</si>
  <si>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</si>
  <si>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</si>
  <si>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</si>
  <si>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</si>
  <si>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</si>
  <si>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</si>
  <si>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</si>
  <si>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</si>
  <si>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</si>
  <si>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</si>
  <si>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</si>
  <si>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</si>
  <si>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</si>
  <si>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</si>
  <si>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</si>
  <si>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</si>
  <si>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</si>
  <si>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</si>
  <si>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</si>
  <si>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</si>
  <si>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</si>
  <si>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</si>
  <si>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</si>
  <si>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</si>
  <si>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</si>
  <si>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</si>
  <si>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</si>
  <si>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</si>
  <si>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</si>
  <si>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</si>
  <si>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</si>
  <si>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</si>
  <si>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</si>
  <si>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</si>
  <si>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</si>
  <si>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</si>
  <si>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</si>
  <si>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</si>
  <si>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</si>
  <si>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</si>
  <si>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</si>
  <si>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</si>
  <si>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</si>
  <si>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</si>
  <si>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</si>
  <si>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</si>
  <si>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</si>
  <si>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</si>
  <si>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</si>
  <si>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</si>
  <si>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</si>
  <si>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</si>
  <si>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</si>
  <si>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</si>
  <si>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</si>
  <si>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</si>
  <si>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</si>
  <si>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</si>
  <si>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</si>
  <si>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</si>
  <si>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</si>
  <si>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</si>
  <si>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</si>
  <si>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</si>
  <si>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</si>
  <si>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</si>
  <si>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</si>
  <si>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</si>
  <si>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</si>
  <si>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</si>
  <si>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</si>
  <si>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</si>
  <si>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</si>
  <si>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</si>
  <si>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</si>
  <si>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</si>
  <si>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</si>
  <si>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</si>
  <si>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</si>
  <si>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</si>
  <si>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</si>
  <si>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</si>
  <si>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</si>
  <si>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</si>
  <si>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</si>
  <si>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</si>
  <si>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</si>
  <si>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</si>
  <si>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</si>
  <si>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</si>
  <si>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</si>
  <si>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</si>
  <si>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</si>
  <si>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</si>
  <si>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</si>
  <si>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</si>
  <si>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</si>
  <si>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</si>
  <si>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</si>
  <si>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</si>
  <si>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</si>
  <si>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</si>
  <si>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</si>
  <si>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</si>
  <si>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</si>
  <si>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</si>
  <si>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</si>
  <si>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</si>
  <si>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</si>
  <si>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</si>
  <si>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</si>
  <si>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</si>
  <si>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</si>
  <si>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</si>
  <si>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</si>
  <si>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</si>
  <si>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</si>
  <si>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</si>
  <si>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</si>
  <si>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</si>
  <si>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</si>
  <si>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</si>
  <si>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</si>
  <si>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</si>
  <si>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</si>
  <si>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</si>
  <si>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</si>
  <si>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</si>
  <si>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</si>
  <si>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</si>
  <si>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</si>
  <si>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</si>
  <si>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</si>
  <si>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</si>
  <si>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</si>
  <si>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</si>
  <si>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</si>
  <si>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</si>
  <si>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</si>
  <si>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</si>
  <si>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</si>
  <si>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</si>
  <si>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</si>
  <si>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</si>
  <si>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</si>
  <si>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</si>
  <si>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</si>
  <si>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</si>
  <si>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</si>
  <si>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</si>
  <si>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</si>
  <si>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</si>
  <si>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</si>
  <si>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</si>
  <si>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</si>
  <si>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</si>
  <si>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</si>
  <si>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</si>
  <si>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</si>
  <si>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</si>
  <si>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</si>
  <si>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</si>
  <si>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</si>
  <si>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</si>
  <si>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</si>
  <si>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</si>
  <si>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</si>
  <si>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</si>
  <si>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</si>
  <si>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</si>
  <si>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</si>
  <si>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</si>
  <si>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</si>
  <si>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</si>
  <si>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</si>
  <si>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</si>
  <si>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</si>
  <si>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</si>
  <si>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</si>
  <si>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</si>
  <si>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</si>
  <si>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</si>
  <si>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</si>
  <si>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</si>
  <si>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</si>
  <si>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</si>
  <si>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</si>
  <si>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</si>
  <si>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</si>
  <si>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</si>
  <si>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</si>
  <si>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</si>
  <si>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</si>
  <si>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</si>
  <si>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</si>
  <si>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</si>
  <si>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</si>
  <si>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</si>
  <si>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</si>
  <si>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</si>
  <si>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</si>
  <si>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</si>
  <si>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</si>
  <si>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</si>
  <si>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</si>
  <si>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</si>
  <si>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</si>
  <si>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</si>
  <si>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</si>
  <si>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</si>
  <si>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</si>
  <si>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</si>
  <si>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</si>
  <si>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</si>
  <si>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</si>
  <si>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</si>
  <si>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</si>
  <si>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</si>
  <si>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</si>
  <si>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</si>
  <si>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</si>
  <si>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</si>
  <si>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</si>
  <si>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</si>
  <si>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</si>
  <si>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</si>
  <si>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</si>
  <si>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</si>
  <si>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</si>
  <si>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</si>
  <si>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</si>
  <si>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</si>
  <si>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</si>
  <si>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</si>
  <si>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</si>
  <si>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</si>
  <si>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</si>
  <si>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</si>
  <si>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</si>
  <si>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</si>
  <si>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</si>
  <si>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</si>
  <si>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</si>
  <si>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</si>
  <si>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</si>
  <si>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</si>
  <si>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</si>
  <si>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</si>
  <si>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</si>
  <si>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</si>
  <si>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</si>
  <si>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</si>
  <si>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</si>
  <si>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</si>
  <si>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</si>
  <si>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</si>
  <si>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</si>
  <si>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</si>
  <si>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</si>
  <si>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</si>
  <si>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</si>
  <si>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</si>
  <si>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</si>
  <si>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</si>
  <si>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</si>
  <si>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</si>
  <si>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</si>
  <si>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</si>
  <si>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</si>
  <si>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</si>
  <si>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</si>
  <si>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</si>
  <si>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</si>
  <si>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</si>
  <si>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</si>
  <si>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</si>
  <si>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</si>
  <si>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</si>
  <si>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</si>
  <si>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</si>
  <si>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</si>
  <si>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</si>
  <si>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</si>
  <si>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</si>
  <si>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</si>
  <si>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</si>
  <si>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</si>
  <si>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</si>
  <si>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</si>
  <si>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</si>
  <si>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</si>
  <si>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</si>
  <si>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</si>
  <si>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</si>
  <si>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</si>
  <si>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</si>
  <si>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</si>
  <si>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</si>
  <si>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</si>
  <si>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</si>
  <si>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</si>
  <si>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</si>
  <si>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</si>
  <si>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</si>
  <si>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</si>
  <si>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</si>
  <si>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</si>
  <si>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</si>
  <si>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</si>
  <si>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</si>
  <si>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</si>
  <si>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</si>
  <si>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</si>
  <si>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</si>
  <si>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</si>
  <si>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</si>
  <si>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</si>
  <si>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</si>
  <si>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</si>
  <si>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</si>
  <si>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</si>
  <si>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</si>
  <si>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</si>
  <si>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</si>
  <si>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</si>
  <si>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</si>
  <si>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</si>
  <si>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</si>
  <si>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</si>
  <si>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</si>
  <si>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</si>
  <si>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</si>
  <si>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</si>
  <si>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</si>
  <si>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</si>
  <si>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</si>
  <si>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</si>
  <si>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</si>
  <si>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</si>
  <si>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</si>
  <si>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</si>
  <si>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</si>
  <si>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</si>
  <si>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</si>
  <si>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</si>
  <si>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</si>
  <si>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</si>
  <si>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</si>
  <si>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</si>
  <si>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</si>
  <si>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</si>
  <si>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</si>
  <si>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</si>
  <si>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</si>
  <si>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</si>
  <si>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</si>
  <si>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</si>
  <si>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</si>
  <si>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</si>
  <si>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</si>
  <si>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</si>
  <si>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</si>
  <si>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</si>
  <si>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</si>
  <si>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</si>
  <si>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</si>
  <si>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</si>
  <si>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</si>
  <si>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</si>
  <si>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</si>
  <si>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</si>
  <si>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</si>
  <si>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</si>
  <si>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</si>
  <si>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</si>
  <si>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</si>
  <si>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</si>
  <si>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</si>
  <si>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</si>
  <si>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</si>
  <si>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</si>
  <si>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</si>
  <si>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</si>
  <si>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</si>
  <si>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</si>
  <si>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</si>
  <si>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</si>
  <si>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</si>
  <si>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</si>
  <si>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</si>
  <si>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</si>
  <si>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</si>
  <si>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</si>
  <si>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</si>
  <si>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</si>
  <si>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</si>
  <si>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</si>
  <si>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</si>
  <si>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</si>
  <si>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</si>
  <si>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</si>
  <si>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</si>
  <si>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</si>
  <si>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</si>
  <si>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</si>
  <si>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</si>
  <si>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</si>
  <si>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</si>
  <si>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</si>
  <si>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</si>
  <si>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</si>
  <si>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</si>
  <si>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</si>
  <si>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</si>
  <si>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</si>
  <si>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</si>
  <si>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</si>
  <si>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</si>
  <si>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</si>
  <si>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</si>
  <si>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</si>
  <si>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</si>
  <si>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</si>
  <si>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</si>
  <si>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</si>
  <si>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</si>
  <si>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</si>
  <si>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</si>
  <si>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</si>
  <si>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</si>
  <si>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</si>
  <si>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</si>
  <si>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</si>
  <si>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</si>
  <si>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</si>
  <si>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</si>
  <si>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</si>
  <si>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</si>
  <si>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</si>
  <si>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</si>
  <si>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</si>
  <si>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</si>
  <si>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</si>
  <si>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</si>
  <si>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</si>
  <si>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</si>
  <si>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</si>
  <si>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</si>
  <si>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</si>
  <si>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</si>
  <si>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</si>
  <si>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</si>
  <si>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</si>
  <si>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</si>
  <si>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</si>
  <si>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</si>
  <si>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</si>
  <si>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</si>
  <si>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</si>
  <si>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</si>
  <si>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</si>
  <si>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</si>
  <si>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</si>
  <si>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</si>
  <si>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</si>
  <si>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</si>
  <si>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</si>
  <si>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</si>
  <si>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</si>
  <si>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</si>
  <si>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</si>
  <si>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</si>
  <si>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</si>
  <si>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</si>
  <si>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</si>
  <si>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</si>
  <si>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</si>
  <si>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</si>
  <si>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</si>
  <si>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</si>
  <si>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</si>
  <si>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</si>
  <si>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</si>
  <si>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</si>
  <si>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</si>
  <si>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</si>
  <si>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</si>
  <si>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</si>
  <si>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</si>
  <si>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</si>
  <si>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</si>
  <si>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</si>
  <si>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</si>
  <si>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</si>
  <si>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</si>
  <si>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</si>
  <si>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</si>
  <si>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</si>
  <si>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</si>
  <si>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</si>
  <si>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</si>
  <si>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</si>
  <si>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</si>
  <si>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</si>
  <si>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</si>
  <si>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</si>
  <si>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</si>
  <si>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</si>
  <si>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</si>
  <si>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</si>
  <si>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</si>
  <si>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</si>
  <si>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</si>
  <si>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</si>
  <si>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</si>
  <si>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</si>
  <si>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</si>
  <si>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</si>
  <si>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</si>
  <si>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</si>
  <si>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</si>
  <si>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</si>
  <si>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</si>
  <si>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</si>
  <si>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</si>
  <si>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</si>
  <si>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</si>
  <si>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</si>
  <si>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</si>
  <si>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</si>
  <si>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</si>
  <si>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</si>
  <si>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</si>
  <si>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</si>
  <si>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</si>
  <si>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</si>
  <si>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</si>
  <si>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</si>
  <si>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</si>
  <si>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</si>
  <si>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</si>
  <si>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</si>
  <si>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</si>
  <si>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</si>
  <si>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</si>
  <si>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</si>
  <si>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</si>
  <si>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</si>
  <si>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</si>
  <si>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</si>
  <si>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</si>
  <si>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</si>
  <si>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</si>
  <si>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</si>
  <si>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</si>
  <si>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</si>
  <si>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</si>
  <si>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</si>
  <si>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</si>
  <si>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</si>
  <si>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</si>
  <si>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</si>
  <si>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</si>
  <si>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</si>
  <si>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</si>
  <si>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</si>
  <si>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</si>
  <si>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</si>
  <si>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</si>
  <si>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</si>
  <si>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</si>
  <si>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</si>
  <si>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</si>
  <si>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</si>
  <si>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</si>
  <si>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</si>
  <si>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</si>
  <si>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</si>
  <si>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</si>
  <si>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</si>
  <si>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</si>
  <si>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</si>
  <si>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</si>
  <si>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</si>
  <si>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</si>
  <si>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</si>
  <si>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</si>
  <si>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</si>
  <si>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</si>
  <si>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</si>
  <si>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</si>
  <si>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</si>
  <si>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</si>
  <si>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</si>
  <si>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</si>
  <si>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</si>
  <si>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</si>
  <si>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</si>
  <si>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</si>
  <si>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</si>
  <si>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</si>
  <si>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</si>
  <si>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</si>
  <si>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</si>
  <si>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</si>
  <si>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</si>
  <si>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</si>
  <si>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</si>
  <si>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</si>
  <si>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</si>
  <si>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</si>
  <si>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</si>
  <si>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</si>
  <si>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</si>
  <si>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</si>
  <si>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</si>
  <si>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</si>
  <si>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</si>
  <si>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</si>
  <si>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</si>
  <si>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</si>
  <si>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</si>
  <si>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</si>
  <si>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</si>
  <si>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</si>
  <si>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</si>
  <si>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</si>
  <si>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</si>
  <si>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</si>
  <si>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</si>
  <si>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</si>
  <si>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</si>
  <si>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</si>
  <si>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</si>
  <si>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</si>
  <si>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</si>
  <si>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</si>
  <si>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</si>
  <si>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</si>
  <si>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</si>
  <si>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</si>
  <si>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</si>
  <si>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</si>
  <si>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</si>
  <si>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</si>
  <si>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</si>
  <si>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</si>
  <si>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</si>
  <si>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</si>
  <si>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</si>
  <si>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</si>
  <si>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</si>
  <si>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</si>
  <si>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</si>
  <si>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</si>
  <si>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</si>
  <si>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</si>
  <si>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</si>
  <si>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</si>
  <si>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</si>
  <si>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</si>
  <si>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</si>
  <si>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</si>
  <si>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</si>
  <si>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</si>
  <si>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</si>
  <si>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</si>
  <si>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</si>
  <si>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</si>
  <si>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</si>
  <si>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</si>
  <si>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</si>
  <si>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</si>
  <si>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</si>
  <si>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</si>
  <si>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</si>
  <si>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</si>
  <si>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</si>
  <si>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</si>
  <si>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</si>
  <si>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</si>
  <si>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</si>
  <si>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</si>
  <si>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</si>
  <si>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</si>
  <si>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</si>
  <si>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</si>
  <si>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</si>
  <si>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</si>
  <si>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</si>
  <si>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</si>
  <si>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</si>
  <si>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</si>
  <si>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</si>
  <si>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</si>
  <si>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</si>
  <si>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</si>
  <si>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</si>
  <si>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</si>
  <si>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</si>
  <si>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</si>
  <si>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</si>
  <si>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</si>
  <si>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</si>
  <si>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</si>
  <si>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</si>
  <si>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</si>
  <si>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</si>
  <si>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</si>
  <si>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</si>
  <si>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</si>
  <si>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</si>
  <si>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</si>
  <si>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</si>
  <si>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</si>
  <si>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</si>
  <si>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</si>
  <si>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</si>
  <si>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</si>
  <si>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</si>
  <si>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</si>
  <si>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</si>
  <si>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</si>
  <si>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</si>
  <si>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</si>
  <si>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</si>
  <si>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</si>
  <si>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</si>
  <si>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</si>
  <si>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</si>
  <si>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</si>
  <si>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</si>
  <si>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</si>
  <si>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</si>
  <si>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</si>
  <si>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</si>
  <si>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</si>
  <si>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</si>
  <si>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</si>
  <si>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</si>
  <si>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</si>
  <si>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</si>
  <si>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</si>
  <si>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</si>
  <si>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</si>
  <si>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</si>
  <si>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</si>
  <si>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</si>
  <si>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</si>
  <si>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</si>
  <si>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</si>
  <si>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</si>
  <si>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</si>
  <si>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</si>
  <si>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</si>
  <si>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</si>
  <si>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</si>
  <si>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</si>
  <si>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</si>
  <si>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</si>
  <si>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</si>
  <si>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</si>
  <si>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</si>
  <si>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</si>
  <si>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</si>
  <si>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</si>
  <si>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</si>
  <si>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</si>
  <si>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</si>
  <si>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</si>
  <si>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</si>
  <si>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</si>
  <si>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</si>
  <si>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</si>
  <si>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</si>
  <si>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</si>
  <si>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</si>
  <si>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</si>
  <si>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</si>
  <si>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</si>
  <si>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</si>
  <si>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</si>
  <si>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</si>
  <si>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</si>
  <si>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</si>
  <si>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</si>
  <si>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</si>
  <si>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</si>
  <si>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</si>
  <si>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</si>
  <si>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</si>
  <si>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</si>
  <si>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</si>
  <si>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</si>
  <si>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</si>
  <si>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</si>
  <si>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</si>
  <si>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</si>
  <si>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</si>
  <si>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</si>
  <si>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</si>
  <si>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</si>
  <si>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</si>
  <si>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</si>
  <si>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</si>
  <si>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</si>
  <si>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</si>
  <si>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</si>
  <si>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</si>
  <si>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</si>
  <si>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</si>
  <si>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</si>
  <si>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</si>
  <si>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</si>
  <si>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</si>
  <si>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</si>
  <si>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</si>
  <si>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</si>
  <si>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</si>
  <si>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</si>
  <si>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</si>
  <si>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</si>
  <si>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</si>
  <si>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</si>
  <si>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</si>
  <si>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</si>
  <si>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</si>
  <si>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</si>
  <si>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</si>
  <si>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</si>
  <si>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</si>
  <si>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</si>
  <si>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</si>
  <si>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</si>
  <si>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</si>
  <si>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</si>
  <si>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</si>
  <si>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</si>
  <si>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</si>
  <si>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</si>
  <si>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</si>
  <si>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</si>
  <si>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</si>
  <si>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</si>
  <si>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</si>
  <si>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</si>
  <si>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</si>
  <si>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</si>
  <si>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</si>
  <si>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</si>
  <si>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</si>
  <si>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</si>
  <si>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</si>
  <si>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</si>
  <si>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</si>
  <si>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</si>
  <si>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</si>
  <si>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</si>
  <si>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</si>
  <si>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</si>
  <si>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</si>
  <si>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</si>
  <si>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</si>
  <si>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</si>
  <si>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</si>
  <si>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</si>
  <si>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</si>
  <si>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</si>
  <si>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</si>
  <si>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</si>
  <si>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</si>
  <si>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</si>
  <si>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</si>
  <si>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</si>
  <si>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</si>
  <si>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</si>
  <si>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</si>
  <si>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</si>
  <si>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</si>
  <si>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</si>
  <si>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</si>
  <si>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</si>
  <si>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</si>
  <si>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</si>
  <si>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</si>
  <si>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</si>
  <si>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</si>
  <si>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</si>
  <si>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</si>
  <si>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</si>
  <si>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</si>
  <si>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</si>
  <si>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</si>
  <si>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</si>
  <si>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</si>
  <si>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</si>
  <si>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</si>
  <si>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</si>
  <si>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</si>
  <si>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</si>
  <si>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</si>
  <si>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</si>
  <si>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</si>
  <si>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</si>
  <si>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</si>
  <si>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</si>
  <si>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</si>
  <si>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</si>
  <si>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</si>
  <si>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</si>
  <si>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</si>
  <si>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</si>
  <si>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</si>
  <si>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</si>
  <si>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</si>
  <si>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</si>
  <si>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</si>
  <si>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</si>
  <si>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</si>
  <si>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</si>
  <si>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</si>
  <si>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</si>
  <si>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</si>
  <si>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</si>
  <si>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</si>
  <si>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</si>
  <si>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</si>
  <si>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</si>
  <si>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</si>
  <si>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</si>
  <si>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</si>
  <si>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</si>
  <si>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</si>
  <si>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</si>
  <si>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</si>
  <si>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</si>
  <si>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</si>
  <si>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</si>
  <si>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</si>
  <si>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</si>
  <si>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</si>
  <si>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</si>
  <si>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</si>
  <si>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</si>
  <si>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</si>
  <si>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</si>
  <si>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</si>
  <si>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</si>
  <si>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</si>
  <si>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</si>
  <si>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</si>
  <si>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</si>
  <si>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</si>
  <si>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</si>
  <si>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</si>
  <si>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</si>
  <si>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</si>
  <si>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</si>
  <si>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</si>
  <si>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</si>
  <si>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</si>
  <si>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</si>
  <si>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</si>
  <si>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</si>
  <si>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</si>
  <si>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</si>
  <si>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</si>
  <si>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</si>
  <si>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</si>
  <si>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</si>
  <si>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</si>
  <si>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</si>
  <si>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</si>
  <si>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</si>
  <si>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</si>
  <si>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</si>
  <si>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</si>
  <si>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</si>
  <si>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</si>
  <si>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</si>
  <si>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</si>
  <si>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</si>
  <si>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</si>
  <si>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</si>
  <si>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</si>
  <si>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</si>
  <si>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</si>
  <si>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</si>
  <si>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</si>
  <si>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</si>
  <si>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</si>
  <si>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</si>
  <si>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</si>
  <si>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</si>
  <si>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</si>
  <si>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</si>
  <si>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</si>
  <si>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</si>
  <si>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</si>
  <si>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</si>
  <si>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</si>
  <si>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</si>
  <si>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</si>
  <si>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</si>
  <si>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</si>
  <si>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</si>
  <si>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</si>
  <si>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</si>
  <si>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</si>
  <si>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</si>
  <si>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</si>
  <si>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</si>
  <si>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</si>
  <si>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</si>
  <si>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</si>
  <si>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</si>
  <si>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</si>
  <si>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</si>
  <si>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</si>
  <si>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</si>
  <si>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</si>
  <si>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</si>
  <si>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</si>
  <si>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</si>
  <si>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</si>
  <si>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</si>
  <si>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</si>
  <si>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</si>
  <si>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</si>
  <si>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</si>
  <si>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</si>
  <si>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</si>
  <si>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</si>
  <si>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</si>
  <si>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</si>
  <si>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</si>
  <si>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</si>
  <si>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</si>
  <si>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</si>
  <si>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</si>
  <si>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</si>
  <si>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</si>
  <si>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</si>
  <si>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</si>
  <si>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</si>
  <si>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</si>
  <si>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</si>
  <si>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</si>
  <si>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</si>
  <si>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</si>
  <si>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</si>
  <si>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</si>
  <si>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</si>
  <si>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</si>
  <si>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</si>
  <si>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</si>
  <si>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</si>
  <si>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</si>
  <si>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</si>
  <si>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</si>
  <si>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</si>
  <si>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</si>
  <si>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</si>
  <si>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</si>
  <si>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</si>
  <si>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</si>
  <si>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</si>
  <si>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</si>
  <si>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</si>
  <si>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</si>
  <si>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</si>
  <si>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</si>
  <si>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</si>
  <si>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</si>
  <si>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</si>
  <si>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</si>
  <si>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</si>
  <si>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</si>
  <si>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</si>
  <si>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</si>
  <si>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</si>
  <si>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</si>
  <si>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</si>
  <si>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</si>
  <si>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</si>
  <si>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</si>
  <si>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</si>
  <si>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</si>
  <si>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</si>
  <si>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</si>
  <si>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</si>
  <si>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</si>
  <si>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</si>
  <si>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</si>
  <si>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</si>
  <si>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</si>
  <si>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</si>
  <si>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</si>
  <si>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</si>
  <si>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</si>
  <si>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</si>
  <si>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</si>
  <si>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</si>
  <si>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</si>
  <si>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</si>
  <si>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</si>
  <si>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</si>
  <si>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</si>
  <si>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</si>
  <si>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</si>
  <si>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</si>
  <si>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</si>
  <si>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</si>
  <si>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</si>
  <si>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</si>
  <si>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</si>
  <si>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</si>
  <si>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</si>
  <si>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</si>
  <si>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</si>
  <si>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</si>
  <si>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</si>
  <si>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</si>
  <si>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</si>
  <si>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</si>
  <si>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</si>
  <si>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</si>
  <si>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</si>
  <si>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</si>
  <si>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</si>
  <si>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</si>
  <si>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</si>
  <si>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</si>
  <si>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</si>
  <si>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</si>
  <si>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</si>
  <si>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</si>
  <si>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</si>
  <si>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</si>
  <si>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</si>
  <si>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</si>
  <si>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</si>
  <si>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</si>
  <si>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</si>
  <si>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</si>
  <si>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</si>
  <si>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</si>
  <si>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</si>
  <si>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</si>
  <si>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</si>
  <si>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</si>
  <si>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</si>
  <si>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</si>
  <si>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</si>
  <si>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</si>
  <si>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</si>
  <si>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</si>
  <si>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</si>
  <si>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</si>
  <si>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</si>
  <si>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</si>
  <si>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</si>
  <si>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</si>
  <si>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</si>
  <si>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</si>
  <si>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</si>
  <si>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</si>
  <si>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</si>
  <si>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</si>
  <si>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</si>
  <si>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</si>
  <si>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</si>
  <si>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</si>
  <si>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</si>
  <si>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</si>
  <si>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</si>
  <si>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</si>
  <si>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</si>
  <si>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</si>
  <si>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</si>
  <si>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</si>
  <si>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</si>
  <si>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</si>
  <si>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</si>
  <si>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</si>
  <si>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</si>
  <si>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</si>
  <si>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</si>
  <si>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</si>
  <si>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</si>
  <si>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</si>
  <si>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</si>
  <si>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</si>
  <si>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</si>
  <si>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</si>
  <si>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</si>
  <si>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</si>
  <si>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</si>
  <si>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</si>
  <si>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</si>
  <si>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</si>
  <si>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</si>
  <si>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</si>
  <si>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</si>
  <si>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</si>
  <si>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</si>
  <si>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</si>
  <si>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</si>
  <si>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</si>
  <si>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</si>
  <si>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</si>
  <si>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</si>
  <si>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</si>
  <si>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</si>
  <si>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</si>
  <si>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</si>
  <si>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</si>
  <si>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</si>
  <si>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</si>
  <si>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</si>
  <si>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</si>
  <si>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</si>
  <si>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</si>
  <si>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</si>
  <si>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</si>
  <si>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</si>
  <si>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</si>
  <si>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</si>
  <si>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</si>
  <si>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</si>
  <si>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</si>
  <si>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</si>
  <si>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</si>
  <si>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</si>
  <si>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</si>
  <si>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</si>
  <si>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</si>
  <si>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</si>
  <si>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</si>
  <si>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</si>
  <si>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</si>
  <si>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</si>
  <si>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</si>
  <si>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</si>
  <si>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</si>
  <si>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</si>
  <si>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</si>
  <si>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</si>
  <si>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</si>
  <si>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</si>
  <si>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</si>
  <si>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</si>
  <si>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</si>
  <si>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</si>
  <si>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</si>
  <si>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</si>
  <si>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</si>
  <si>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</si>
  <si>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</si>
  <si>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</si>
  <si>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</si>
  <si>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</si>
  <si>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</si>
  <si>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</si>
  <si>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</si>
  <si>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</si>
  <si>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</si>
  <si>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</si>
  <si>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</si>
  <si>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</si>
  <si>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</si>
  <si>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</si>
  <si>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</si>
  <si>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</si>
  <si>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</si>
  <si>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</si>
  <si>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</si>
  <si>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</si>
  <si>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</si>
  <si>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</si>
  <si>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</si>
  <si>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</si>
  <si>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</si>
  <si>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</si>
  <si>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</si>
  <si>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</si>
  <si>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</si>
  <si>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</si>
  <si>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</si>
  <si>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</si>
  <si>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</si>
  <si>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</si>
  <si>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</si>
  <si>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</si>
  <si>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</si>
  <si>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</si>
  <si>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</si>
  <si>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</si>
  <si>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</si>
  <si>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</si>
  <si>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</si>
  <si>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</si>
  <si>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</si>
  <si>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</si>
  <si>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</si>
  <si>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</si>
  <si>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</si>
  <si>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</si>
  <si>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</si>
  <si>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</si>
  <si>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</si>
  <si>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</si>
  <si>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</si>
  <si>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</si>
  <si>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</si>
  <si>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</si>
  <si>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</si>
  <si>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</si>
  <si>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</si>
  <si>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</si>
  <si>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</si>
  <si>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</si>
  <si>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</si>
  <si>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</si>
  <si>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</si>
  <si>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</si>
  <si>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</si>
  <si>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</si>
  <si>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</si>
  <si>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</si>
  <si>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</si>
  <si>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</si>
  <si>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</si>
  <si>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</si>
  <si>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</si>
  <si>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</si>
  <si>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</si>
  <si>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</si>
  <si>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</si>
  <si>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</si>
  <si>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</si>
  <si>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</si>
  <si>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</si>
  <si>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</si>
  <si>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</si>
  <si>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</si>
  <si>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</si>
  <si>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</si>
  <si>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</si>
  <si>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</si>
  <si>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</si>
  <si>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</si>
  <si>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</si>
  <si>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</si>
  <si>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</si>
  <si>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</si>
  <si>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</si>
  <si>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</si>
  <si>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</si>
  <si>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</si>
  <si>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</si>
  <si>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</si>
  <si>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</si>
  <si>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</si>
  <si>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</si>
  <si>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</si>
  <si>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</si>
  <si>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</si>
  <si>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</si>
  <si>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</si>
  <si>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</si>
  <si>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</si>
  <si>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</si>
  <si>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</si>
  <si>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</si>
  <si>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</si>
  <si>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</si>
  <si>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</si>
  <si>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</si>
  <si>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</si>
  <si>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</si>
  <si>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</si>
  <si>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</si>
  <si>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</si>
  <si>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</si>
  <si>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</si>
  <si>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</si>
  <si>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</si>
  <si>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</si>
  <si>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</si>
  <si>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</si>
  <si>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</si>
  <si>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</si>
  <si>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</si>
  <si>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</si>
  <si>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</si>
  <si>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</si>
  <si>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</si>
  <si>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</si>
  <si>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</si>
  <si>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</si>
  <si>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</si>
  <si>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</si>
  <si>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</si>
  <si>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</si>
  <si>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</si>
  <si>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</si>
  <si>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</si>
  <si>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</si>
  <si>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</si>
  <si>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</si>
  <si>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</si>
  <si>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</si>
  <si>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</si>
  <si>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</si>
  <si>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</si>
  <si>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</si>
  <si>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</si>
  <si>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</si>
  <si>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</si>
  <si>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</si>
  <si>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</si>
  <si>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</si>
  <si>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</si>
  <si>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</si>
  <si>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</si>
  <si>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</si>
  <si>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</si>
  <si>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</si>
  <si>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</si>
  <si>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</si>
  <si>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</si>
  <si>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</si>
  <si>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</si>
  <si>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</si>
  <si>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</si>
  <si>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</si>
  <si>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</si>
  <si>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</si>
  <si>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</si>
  <si>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</si>
  <si>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</si>
  <si>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</si>
  <si>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</si>
  <si>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</si>
  <si>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</si>
  <si>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</si>
  <si>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</si>
  <si>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</si>
  <si>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</si>
  <si>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</si>
  <si>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</si>
  <si>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</si>
  <si>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</si>
  <si>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</si>
  <si>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</si>
  <si>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</si>
  <si>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</si>
  <si>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</si>
  <si>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</si>
  <si>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</si>
  <si>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</si>
  <si>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</si>
  <si>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</si>
  <si>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</si>
  <si>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</si>
  <si>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</si>
  <si>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</si>
  <si>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</si>
  <si>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</si>
  <si>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</si>
  <si>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</si>
  <si>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</si>
  <si>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</si>
  <si>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</si>
  <si>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</si>
  <si>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</si>
  <si>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</si>
  <si>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</si>
  <si>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</si>
  <si>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</si>
  <si>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</si>
  <si>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</si>
  <si>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</si>
  <si>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</si>
  <si>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</si>
  <si>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</si>
  <si>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</si>
  <si>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</si>
  <si>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</si>
  <si>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</si>
  <si>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</si>
  <si>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</si>
  <si>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</si>
  <si>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</si>
  <si>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</si>
  <si>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</si>
  <si>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</si>
  <si>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</si>
  <si>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</si>
  <si>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</si>
  <si>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</si>
  <si>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</si>
  <si>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</si>
  <si>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</si>
  <si>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</si>
  <si>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</si>
  <si>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</si>
  <si>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</si>
  <si>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</si>
  <si>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</si>
  <si>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</si>
  <si>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</si>
  <si>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</si>
  <si>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</si>
  <si>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</si>
  <si>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</si>
  <si>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</si>
  <si>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</si>
  <si>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</si>
  <si>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</si>
  <si>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</si>
  <si>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</si>
  <si>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</si>
  <si>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</si>
  <si>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</si>
  <si>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</si>
  <si>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</si>
  <si>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</si>
  <si>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</si>
  <si>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</si>
  <si>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</si>
  <si>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</si>
  <si>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</si>
  <si>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</si>
  <si>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</si>
  <si>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</si>
  <si>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</si>
  <si>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</si>
  <si>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</si>
  <si>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</si>
  <si>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</si>
  <si>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</si>
  <si>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</si>
  <si>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</si>
  <si>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</si>
  <si>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</si>
  <si>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</si>
  <si>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</si>
  <si>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</si>
  <si>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</si>
  <si>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</si>
  <si>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</si>
  <si>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</si>
  <si>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</si>
  <si>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</si>
  <si>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</si>
  <si>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</si>
  <si>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</si>
  <si>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</si>
  <si>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</si>
  <si>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</si>
  <si>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</si>
  <si>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</si>
  <si>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</si>
  <si>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</si>
  <si>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</si>
  <si>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</si>
  <si>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</si>
  <si>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</si>
  <si>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</si>
  <si>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</si>
  <si>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</si>
  <si>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</si>
  <si>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</si>
  <si>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</si>
  <si>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</si>
  <si>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</si>
  <si>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</si>
  <si>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</si>
  <si>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</si>
  <si>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</si>
  <si>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</si>
  <si>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</si>
  <si>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</si>
  <si>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</si>
  <si>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</si>
  <si>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</si>
  <si>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</si>
  <si>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</si>
  <si>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</si>
  <si>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</si>
  <si>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</si>
  <si>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</si>
  <si>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</si>
  <si>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</si>
  <si>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</si>
  <si>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</si>
  <si>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</si>
  <si>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</si>
  <si>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</si>
  <si>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</si>
  <si>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</si>
  <si>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</si>
  <si>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</si>
  <si>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</si>
  <si>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</si>
  <si>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</si>
  <si>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</si>
  <si>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</si>
  <si>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</si>
  <si>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</si>
  <si>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</si>
  <si>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</si>
  <si>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</si>
  <si>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</si>
  <si>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</si>
  <si>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</si>
  <si>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</si>
  <si>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</si>
  <si>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</si>
  <si>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</si>
  <si>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</si>
  <si>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</si>
  <si>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</si>
  <si>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</si>
  <si>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</si>
  <si>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</si>
  <si>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</si>
  <si>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</si>
  <si>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</si>
  <si>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</si>
  <si>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</si>
  <si>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</si>
  <si>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</si>
  <si>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</si>
  <si>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</si>
  <si>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</si>
  <si>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</si>
  <si>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</si>
  <si>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</si>
  <si>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</si>
  <si>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</si>
  <si>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</si>
  <si>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</si>
  <si>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</si>
  <si>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</si>
  <si>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</si>
  <si>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</si>
  <si>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</si>
  <si>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</si>
  <si>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</si>
  <si>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</si>
  <si>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</si>
  <si>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</si>
  <si>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</si>
  <si>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</si>
  <si>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</si>
  <si>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</si>
  <si>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</si>
  <si>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</si>
  <si>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</si>
  <si>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</si>
  <si>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</si>
  <si>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</si>
  <si>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</si>
  <si>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</si>
  <si>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</si>
  <si>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</si>
  <si>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</si>
  <si>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</si>
  <si>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</si>
  <si>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</si>
  <si>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</si>
  <si>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</si>
  <si>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</si>
  <si>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</si>
  <si>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</si>
  <si>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</si>
  <si>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</si>
  <si>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</si>
  <si>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</si>
  <si>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</si>
  <si>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</si>
  <si>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</si>
  <si>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</si>
  <si>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</si>
  <si>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</si>
  <si>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</si>
  <si>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</si>
  <si>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</si>
  <si>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</si>
  <si>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</si>
  <si>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</si>
  <si>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</si>
  <si>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</si>
  <si>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</si>
  <si>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</si>
  <si>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</si>
  <si>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</si>
  <si>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</si>
  <si>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</si>
  <si>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</si>
  <si>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</si>
  <si>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</si>
  <si>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</si>
  <si>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</si>
  <si>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</si>
  <si>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</si>
  <si>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</si>
  <si>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</si>
  <si>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</si>
  <si>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</si>
  <si>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</si>
  <si>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</si>
  <si>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</si>
  <si>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</si>
  <si>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</si>
  <si>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</si>
  <si>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</si>
  <si>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</si>
  <si>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</si>
  <si>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</si>
  <si>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</si>
  <si>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</si>
  <si>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</si>
  <si>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</si>
  <si>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</si>
  <si>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</si>
  <si>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</si>
  <si>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</si>
  <si>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</si>
  <si>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</si>
  <si>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</si>
  <si>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</si>
  <si>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</si>
  <si>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</si>
  <si>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</si>
  <si>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</si>
  <si>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</si>
  <si>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</si>
  <si>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</si>
  <si>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</si>
  <si>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</si>
  <si>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</si>
  <si>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</si>
  <si>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</si>
  <si>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</si>
  <si>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</si>
  <si>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</si>
  <si>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</si>
  <si>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</si>
  <si>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</si>
  <si>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</si>
  <si>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</si>
  <si>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</si>
  <si>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</si>
  <si>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</si>
  <si>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</si>
  <si>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</si>
  <si>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</si>
  <si>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</si>
  <si>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</si>
  <si>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</si>
  <si>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</si>
  <si>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</si>
  <si>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</si>
  <si>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</si>
  <si>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</si>
  <si>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</si>
  <si>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</si>
  <si>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</si>
  <si>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</si>
  <si>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</si>
  <si>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</si>
  <si>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</si>
  <si>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</si>
  <si>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</si>
  <si>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</si>
  <si>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</si>
  <si>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</si>
  <si>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</si>
  <si>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</si>
  <si>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</si>
  <si>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</si>
  <si>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</si>
  <si>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</si>
  <si>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</si>
  <si>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</si>
  <si>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</si>
  <si>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</si>
  <si>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</si>
  <si>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</si>
  <si>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</si>
  <si>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</si>
  <si>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</si>
  <si>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</si>
  <si>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</si>
  <si>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</si>
  <si>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</si>
  <si>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</si>
  <si>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</si>
  <si>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</si>
  <si>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</si>
  <si>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</si>
  <si>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</si>
  <si>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</si>
  <si>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</si>
  <si>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</si>
  <si>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</si>
  <si>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</si>
  <si>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</si>
  <si>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</si>
  <si>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</si>
  <si>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</si>
  <si>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</si>
  <si>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</si>
  <si>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</si>
  <si>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</si>
  <si>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</si>
  <si>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</si>
  <si>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</si>
  <si>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</si>
  <si>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</si>
  <si>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</si>
  <si>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</si>
  <si>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</si>
  <si>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</si>
  <si>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</si>
  <si>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</si>
  <si>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</si>
  <si>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</si>
  <si>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</si>
  <si>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</si>
  <si>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</si>
  <si>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</si>
  <si>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</si>
  <si>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</si>
  <si>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</si>
  <si>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</si>
  <si>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</si>
  <si>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</si>
  <si>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</si>
  <si>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</si>
  <si>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</si>
  <si>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</si>
  <si>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</si>
  <si>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</si>
  <si>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</si>
  <si>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</si>
  <si>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</si>
  <si>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</si>
  <si>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</si>
  <si>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</si>
  <si>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</si>
  <si>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</si>
  <si>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</si>
  <si>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</si>
  <si>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</si>
  <si>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</si>
  <si>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</si>
  <si>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</si>
  <si>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</si>
  <si>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</si>
  <si>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</si>
  <si>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</si>
  <si>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</si>
  <si>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</si>
  <si>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</si>
  <si>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</si>
  <si>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</si>
  <si>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</si>
  <si>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</si>
  <si>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</si>
  <si>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</si>
  <si>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</si>
  <si>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</si>
  <si>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</si>
  <si>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</si>
  <si>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</si>
  <si>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</si>
  <si>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</si>
  <si>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</si>
  <si>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</si>
  <si>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</si>
  <si>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</si>
  <si>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</si>
  <si>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</si>
  <si>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</si>
  <si>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</si>
  <si>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</si>
  <si>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</si>
  <si>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</si>
  <si>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</si>
  <si>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</si>
  <si>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</si>
  <si>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</si>
  <si>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</si>
  <si>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</si>
  <si>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</si>
  <si>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</si>
  <si>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</si>
  <si>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</si>
  <si>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</si>
  <si>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</si>
  <si>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</si>
  <si>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</si>
  <si>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</si>
  <si>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</si>
  <si>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</si>
  <si>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</si>
  <si>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</si>
  <si>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</si>
  <si>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</si>
  <si>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</si>
  <si>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</si>
  <si>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</si>
  <si>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</si>
  <si>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</si>
  <si>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</si>
  <si>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</si>
  <si>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</si>
  <si>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</si>
  <si>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</si>
  <si>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</si>
  <si>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</si>
  <si>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</si>
  <si>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</si>
  <si>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</si>
  <si>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</si>
  <si>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</si>
  <si>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</si>
  <si>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</si>
  <si>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</si>
  <si>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</si>
  <si>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</si>
  <si>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</si>
  <si>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</si>
  <si>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</si>
  <si>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</si>
  <si>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</si>
  <si>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</si>
  <si>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</si>
  <si>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</si>
  <si>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</si>
  <si>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</si>
  <si>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</si>
  <si>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</si>
  <si>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</si>
  <si>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</si>
  <si>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</si>
  <si>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</si>
  <si>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</si>
  <si>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</si>
  <si>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</si>
  <si>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</si>
  <si>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</si>
  <si>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</si>
  <si>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</si>
  <si>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</si>
  <si>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</si>
  <si>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</si>
  <si>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</si>
  <si>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</si>
  <si>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</si>
  <si>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</si>
  <si>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</si>
  <si>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</si>
  <si>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</si>
  <si>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</si>
  <si>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</si>
  <si>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</si>
  <si>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</si>
  <si>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</si>
  <si>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</si>
  <si>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</si>
  <si>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</si>
  <si>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</si>
  <si>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</si>
  <si>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</si>
  <si>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</si>
  <si>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</si>
  <si>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</si>
  <si>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</si>
  <si>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</si>
  <si>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</si>
  <si>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</si>
  <si>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</si>
  <si>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</si>
  <si>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</si>
  <si>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</si>
  <si>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</si>
  <si>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</si>
  <si>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</si>
  <si>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</si>
  <si>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</si>
  <si>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</si>
  <si>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</si>
  <si>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</si>
  <si>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</si>
  <si>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</si>
  <si>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</si>
  <si>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</si>
  <si>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</si>
  <si>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</si>
  <si>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</si>
  <si>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</si>
  <si>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</si>
  <si>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</si>
  <si>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</si>
  <si>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</si>
  <si>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</si>
  <si>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</si>
  <si>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</si>
  <si>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</si>
  <si>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</si>
  <si>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</si>
  <si>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</si>
  <si>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</si>
  <si>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</si>
  <si>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</si>
  <si>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</si>
  <si>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</si>
  <si>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</si>
  <si>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</si>
  <si>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</si>
  <si>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</si>
  <si>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</si>
  <si>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</si>
  <si>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</si>
  <si>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</si>
  <si>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</si>
  <si>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</si>
  <si>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</si>
  <si>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</si>
  <si>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</si>
  <si>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</si>
  <si>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</si>
  <si>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</si>
  <si>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</si>
  <si>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</si>
  <si>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</si>
  <si>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</si>
  <si>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</si>
  <si>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</si>
  <si>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</si>
  <si>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</si>
  <si>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</si>
  <si>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</si>
  <si>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</si>
  <si>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</si>
  <si>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</si>
  <si>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</si>
  <si>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</si>
  <si>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</si>
  <si>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</si>
  <si>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</si>
  <si>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</si>
  <si>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</si>
  <si>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</si>
  <si>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</si>
  <si>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</si>
  <si>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</si>
  <si>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</si>
  <si>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</si>
  <si>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</si>
  <si>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</si>
  <si>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</si>
  <si>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</si>
  <si>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</si>
  <si>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</si>
  <si>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</si>
  <si>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</si>
  <si>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</si>
  <si>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</si>
  <si>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</si>
  <si>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</si>
  <si>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</si>
  <si>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</si>
  <si>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</si>
  <si>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</si>
  <si>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</si>
  <si>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</si>
  <si>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</si>
  <si>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</si>
  <si>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</si>
  <si>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</si>
  <si>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</si>
  <si>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</si>
  <si>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</si>
  <si>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</si>
  <si>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</si>
  <si>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</si>
  <si>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</si>
  <si>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</si>
  <si>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</si>
  <si>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</si>
  <si>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</si>
  <si>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</si>
  <si>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</si>
  <si>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</si>
  <si>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</si>
  <si>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</si>
  <si>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</si>
  <si>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</si>
  <si>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</si>
  <si>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</si>
  <si>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</si>
  <si>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</si>
  <si>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</si>
  <si>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</si>
  <si>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</si>
  <si>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</si>
  <si>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</si>
  <si>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</si>
  <si>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</si>
  <si>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</si>
  <si>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</si>
  <si>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</si>
  <si>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</si>
  <si>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</si>
  <si>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</si>
  <si>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</si>
  <si>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</si>
  <si>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</si>
  <si>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</si>
  <si>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</si>
  <si>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</si>
  <si>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</si>
  <si>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</si>
  <si>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</si>
  <si>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</si>
  <si>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</si>
  <si>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</si>
  <si>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</si>
  <si>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</si>
  <si>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</si>
  <si>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</si>
  <si>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</si>
  <si>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</si>
  <si>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</si>
  <si>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</si>
  <si>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</si>
  <si>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</si>
  <si>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</si>
  <si>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</si>
  <si>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</si>
  <si>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</si>
  <si>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</si>
  <si>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</si>
  <si>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</si>
  <si>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</si>
  <si>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</si>
  <si>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</si>
  <si>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</si>
  <si>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</si>
  <si>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</si>
  <si>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</si>
  <si>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</si>
  <si>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</si>
  <si>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</si>
  <si>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</si>
  <si>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</si>
  <si>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</si>
  <si>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</si>
  <si>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</si>
  <si>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</si>
  <si>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</si>
  <si>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</si>
  <si>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</si>
  <si>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</si>
  <si>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</si>
  <si>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</si>
  <si>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</si>
  <si>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</si>
  <si>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</si>
  <si>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</si>
  <si>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</si>
  <si>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</si>
  <si>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</si>
  <si>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</si>
  <si>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</si>
  <si>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</si>
  <si>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</si>
  <si>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</si>
  <si>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</si>
  <si>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</si>
  <si>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</si>
  <si>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</si>
  <si>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</si>
  <si>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</si>
  <si>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</si>
  <si>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</si>
  <si>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</si>
  <si>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</si>
  <si>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</si>
  <si>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</si>
  <si>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</si>
  <si>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</si>
  <si>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</si>
  <si>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</si>
  <si>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</si>
  <si>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</si>
  <si>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</si>
  <si>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</si>
  <si>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</si>
  <si>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</si>
  <si>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</si>
  <si>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</si>
  <si>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</si>
  <si>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</si>
  <si>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</si>
  <si>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</si>
  <si>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</si>
  <si>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</si>
  <si>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</si>
  <si>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</si>
  <si>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</si>
  <si>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</si>
  <si>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</si>
  <si>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</si>
  <si>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</si>
  <si>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</si>
  <si>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</si>
  <si>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</si>
  <si>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</si>
  <si>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</si>
  <si>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</si>
  <si>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</si>
  <si>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</si>
  <si>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</si>
  <si>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</si>
  <si>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</si>
  <si>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</si>
  <si>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</si>
  <si>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</si>
  <si>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</si>
  <si>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</si>
  <si>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</si>
  <si>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</si>
  <si>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</si>
  <si>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</si>
  <si>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</si>
  <si>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</si>
  <si>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</si>
  <si>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</si>
  <si>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</si>
  <si>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</si>
  <si>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</si>
  <si>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</si>
  <si>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</si>
  <si>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</si>
  <si>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</si>
  <si>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</si>
  <si>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</si>
  <si>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</si>
  <si>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</si>
  <si>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</si>
  <si>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</si>
  <si>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</si>
  <si>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</si>
  <si>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</si>
  <si>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</si>
  <si>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</si>
  <si>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</si>
  <si>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</si>
  <si>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</si>
  <si>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</si>
  <si>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</si>
  <si>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</si>
  <si>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</si>
  <si>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</si>
  <si>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</si>
  <si>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</si>
  <si>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</si>
  <si>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</si>
  <si>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</si>
  <si>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</si>
  <si>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</si>
  <si>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</si>
  <si>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</si>
  <si>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</si>
  <si>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</si>
  <si>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</si>
  <si>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</si>
  <si>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</si>
  <si>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</si>
  <si>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</si>
  <si>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</si>
  <si>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</si>
  <si>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</si>
  <si>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</si>
  <si>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</si>
  <si>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</si>
  <si>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</si>
  <si>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</si>
  <si>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</si>
  <si>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</si>
  <si>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</si>
  <si>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</si>
  <si>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</si>
  <si>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</si>
  <si>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</si>
  <si>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</si>
  <si>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</si>
  <si>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</si>
  <si>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</si>
  <si>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</si>
  <si>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</si>
  <si>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</si>
  <si>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</si>
  <si>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</si>
  <si>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</si>
  <si>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</si>
  <si>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</si>
  <si>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</si>
  <si>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</si>
  <si>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</si>
  <si>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</si>
  <si>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</si>
  <si>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</si>
  <si>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</si>
  <si>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</si>
  <si>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</si>
  <si>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</si>
  <si>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</si>
  <si>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</si>
  <si>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</si>
  <si>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</si>
  <si>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</si>
  <si>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</si>
  <si>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</si>
  <si>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</si>
  <si>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</si>
  <si>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</si>
  <si>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</si>
  <si>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</si>
  <si>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</si>
  <si>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</si>
  <si>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</si>
  <si>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</si>
  <si>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</si>
  <si>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</si>
  <si>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</si>
  <si>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</si>
  <si>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</si>
  <si>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</si>
  <si>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</si>
  <si>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</si>
  <si>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</si>
  <si>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</si>
  <si>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</si>
  <si>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</si>
  <si>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</si>
  <si>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</si>
  <si>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</si>
  <si>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</si>
  <si>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</si>
  <si>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</si>
  <si>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</si>
  <si>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</si>
  <si>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</si>
  <si>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</si>
  <si>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</si>
  <si>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</si>
  <si>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</si>
  <si>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</si>
  <si>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</si>
  <si>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</si>
  <si>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</si>
  <si>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</si>
  <si>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</si>
  <si>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</si>
  <si>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</si>
  <si>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</si>
  <si>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</si>
  <si>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</si>
  <si>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</si>
  <si>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</si>
  <si>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</si>
  <si>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</si>
  <si>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</si>
  <si>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</si>
  <si>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</si>
  <si>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</si>
  <si>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</si>
  <si>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</si>
  <si>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</si>
  <si>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</si>
  <si>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</si>
  <si>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</si>
  <si>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</si>
  <si>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</si>
  <si>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</si>
  <si>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</si>
  <si>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</si>
  <si>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</si>
  <si>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</si>
  <si>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</si>
  <si>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</si>
  <si>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</si>
  <si>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</si>
  <si>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</si>
  <si>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</si>
  <si>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</si>
  <si>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</si>
  <si>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</si>
  <si>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</si>
  <si>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</si>
  <si>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</si>
  <si>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</si>
  <si>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</si>
  <si>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</si>
  <si>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</si>
  <si>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</si>
  <si>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</si>
  <si>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</si>
  <si>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</si>
  <si>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</si>
  <si>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</si>
  <si>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</si>
  <si>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</si>
  <si>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</si>
  <si>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</si>
  <si>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</si>
  <si>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</si>
  <si>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</si>
  <si>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</si>
  <si>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</si>
  <si>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</si>
  <si>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</si>
  <si>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</si>
  <si>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</si>
  <si>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</si>
  <si>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</si>
  <si>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</si>
  <si>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</si>
  <si>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</si>
  <si>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</si>
  <si>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</si>
  <si>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</si>
  <si>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</si>
  <si>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</si>
  <si>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</si>
  <si>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</si>
  <si>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</si>
  <si>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</si>
  <si>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</si>
  <si>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</si>
  <si>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</si>
  <si>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</si>
  <si>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</si>
  <si>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</si>
  <si>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</si>
  <si>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</si>
  <si>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</si>
  <si>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</si>
  <si>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</si>
  <si>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</si>
  <si>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</si>
  <si>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</si>
  <si>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</si>
  <si>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</si>
  <si>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</si>
  <si>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</si>
  <si>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</si>
  <si>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</si>
  <si>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</si>
  <si>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</si>
  <si>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</si>
  <si>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</si>
  <si>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</si>
  <si>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</si>
  <si>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</si>
  <si>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</si>
  <si>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</si>
  <si>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</si>
  <si>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</si>
  <si>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</si>
  <si>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</si>
  <si>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</si>
  <si>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</si>
  <si>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</si>
  <si>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</si>
  <si>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</si>
  <si>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</si>
  <si>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</si>
  <si>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</si>
  <si>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</si>
  <si>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</si>
  <si>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</si>
  <si>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</si>
  <si>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</si>
  <si>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</si>
  <si>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</si>
  <si>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</si>
  <si>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</si>
  <si>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</si>
  <si>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</si>
  <si>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</si>
  <si>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</si>
  <si>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</si>
  <si>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</si>
  <si>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</si>
  <si>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</si>
  <si>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</si>
  <si>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</si>
  <si>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</si>
  <si>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</si>
  <si>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</si>
  <si>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</si>
  <si>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</si>
  <si>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</si>
  <si>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</si>
  <si>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</si>
  <si>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</si>
  <si>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</si>
  <si>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</si>
  <si>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</si>
  <si>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</si>
  <si>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</si>
  <si>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</si>
  <si>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</si>
  <si>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</si>
  <si>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</si>
  <si>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</si>
  <si>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</si>
  <si>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</si>
  <si>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</si>
  <si>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</si>
  <si>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</si>
  <si>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</si>
  <si>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</si>
  <si>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</si>
  <si>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</si>
  <si>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</si>
  <si>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</si>
  <si>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</si>
  <si>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</si>
  <si>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</si>
  <si>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</si>
  <si>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</si>
  <si>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</si>
  <si>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</si>
  <si>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</si>
  <si>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</si>
  <si>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</si>
  <si>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</si>
  <si>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</si>
  <si>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</si>
  <si>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</si>
  <si>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</si>
  <si>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</si>
  <si>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</si>
  <si>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</si>
  <si>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</si>
  <si>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</si>
  <si>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</si>
  <si>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</si>
  <si>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</si>
  <si>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</si>
  <si>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</si>
  <si>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</si>
  <si>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</si>
  <si>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</si>
  <si>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</si>
  <si>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</si>
  <si>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</si>
  <si>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</si>
  <si>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</si>
  <si>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</si>
  <si>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</si>
  <si>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</si>
  <si>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</si>
  <si>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</si>
  <si>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</si>
  <si>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</si>
  <si>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</si>
  <si>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</si>
  <si>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</si>
  <si>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</si>
  <si>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</si>
  <si>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</si>
  <si>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</si>
  <si>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</si>
  <si>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</si>
  <si>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</si>
  <si>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</si>
  <si>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</si>
  <si>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</si>
  <si>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</si>
  <si>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</si>
  <si>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</si>
  <si>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</si>
  <si>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</si>
  <si>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</si>
  <si>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</si>
  <si>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</si>
  <si>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</si>
  <si>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</si>
  <si>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</si>
  <si>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</si>
  <si>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</si>
  <si>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</si>
  <si>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</si>
  <si>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</si>
  <si>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</si>
  <si>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</si>
  <si>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</si>
  <si>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</si>
  <si>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</si>
  <si>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</si>
  <si>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</si>
  <si>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</si>
  <si>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</si>
  <si>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</si>
  <si>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</si>
  <si>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</si>
  <si>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</si>
  <si>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</si>
  <si>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</si>
  <si>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</si>
  <si>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</si>
  <si>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</si>
  <si>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</si>
  <si>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</si>
  <si>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</si>
  <si>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</si>
  <si>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</si>
  <si>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</si>
  <si>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</si>
  <si>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</si>
  <si>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</si>
  <si>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</si>
  <si>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</si>
  <si>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</si>
  <si>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</si>
  <si>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</si>
  <si>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</si>
  <si>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</si>
  <si>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</si>
  <si>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</si>
  <si>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</si>
  <si>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</si>
  <si>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</si>
  <si>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</si>
  <si>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</si>
  <si>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</si>
  <si>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</si>
  <si>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</si>
  <si>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</si>
  <si>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</si>
  <si>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</si>
  <si>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</si>
  <si>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</si>
  <si>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</si>
  <si>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</si>
  <si>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</si>
  <si>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</si>
  <si>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</si>
  <si>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</si>
  <si>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</si>
  <si>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</si>
  <si>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</si>
  <si>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</si>
  <si>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</si>
  <si>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</si>
  <si>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</si>
  <si>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</si>
  <si>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</si>
  <si>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</si>
  <si>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</si>
  <si>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</si>
  <si>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</si>
  <si>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</si>
  <si>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</si>
  <si>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</si>
  <si>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</si>
  <si>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</si>
  <si>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</si>
  <si>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</si>
  <si>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</si>
  <si>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</si>
  <si>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</si>
  <si>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</si>
  <si>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</si>
  <si>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</si>
  <si>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</si>
  <si>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</si>
  <si>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</si>
  <si>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</si>
  <si>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</si>
  <si>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</si>
  <si>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</si>
  <si>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</si>
  <si>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</si>
  <si>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</si>
  <si>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</si>
  <si>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</si>
  <si>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</si>
  <si>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</si>
  <si>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</si>
  <si>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</si>
  <si>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</si>
  <si>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</si>
  <si>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</si>
  <si>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</si>
  <si>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</si>
  <si>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</si>
  <si>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</si>
  <si>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</si>
  <si>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</si>
  <si>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</si>
  <si>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</si>
  <si>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</si>
  <si>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</si>
  <si>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</si>
  <si>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</si>
  <si>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</si>
  <si>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</si>
  <si>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</si>
  <si>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</si>
  <si>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</si>
  <si>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</si>
  <si>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</si>
  <si>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</si>
  <si>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</si>
  <si>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</si>
  <si>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</si>
  <si>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</si>
  <si>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</si>
  <si>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</si>
  <si>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</si>
  <si>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</si>
  <si>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</si>
  <si>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</si>
  <si>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</si>
  <si>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</si>
  <si>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</si>
  <si>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</si>
  <si>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</si>
  <si>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</si>
  <si>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</si>
  <si>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</si>
  <si>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</si>
  <si>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</si>
  <si>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</si>
  <si>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</si>
  <si>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</si>
  <si>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</si>
  <si>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</si>
  <si>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</si>
  <si>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</si>
  <si>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</si>
  <si>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</si>
  <si>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</si>
  <si>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</si>
  <si>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</si>
  <si>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</si>
  <si>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</si>
  <si>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</si>
  <si>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</si>
  <si>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</si>
  <si>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</si>
  <si>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</si>
  <si>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</si>
  <si>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</si>
  <si>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</si>
  <si>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</si>
  <si>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</si>
  <si>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</si>
  <si>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</si>
  <si>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</si>
  <si>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</si>
  <si>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</si>
  <si>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</si>
  <si>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</si>
  <si>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</si>
  <si>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</si>
  <si>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</si>
  <si>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</si>
  <si>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</si>
  <si>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</si>
  <si>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</si>
  <si>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</si>
  <si>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</si>
  <si>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</si>
  <si>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</si>
  <si>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</si>
  <si>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</si>
  <si>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</si>
  <si>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</si>
  <si>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</si>
  <si>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</si>
  <si>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</si>
  <si>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</si>
  <si>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</si>
  <si>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</si>
  <si>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</si>
  <si>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</si>
  <si>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</si>
  <si>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</si>
  <si>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</si>
  <si>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</si>
  <si>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</si>
  <si>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</si>
  <si>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</si>
  <si>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</si>
  <si>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</si>
  <si>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</si>
  <si>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</si>
  <si>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</si>
  <si>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</si>
  <si>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</si>
  <si>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</si>
  <si>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</si>
  <si>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</si>
  <si>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</si>
  <si>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</si>
  <si>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</si>
  <si>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</si>
  <si>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</si>
  <si>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</si>
  <si>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</si>
  <si>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</si>
  <si>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</si>
  <si>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</si>
  <si>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</si>
  <si>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</si>
  <si>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</si>
  <si>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</si>
  <si>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</si>
  <si>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</si>
  <si>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</si>
  <si>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</si>
  <si>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</si>
  <si>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</si>
  <si>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</si>
  <si>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</si>
  <si>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</si>
  <si>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</si>
  <si>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</si>
  <si>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</si>
  <si>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</si>
  <si>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</si>
  <si>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</si>
  <si>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</si>
  <si>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</si>
  <si>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</si>
  <si>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</si>
  <si>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</si>
  <si>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</si>
  <si>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</si>
  <si>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</si>
  <si>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</si>
  <si>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</si>
  <si>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</si>
  <si>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</si>
  <si>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</si>
  <si>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</si>
  <si>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</si>
  <si>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</si>
  <si>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</si>
  <si>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</si>
  <si>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</si>
  <si>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</si>
  <si>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</si>
  <si>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</si>
  <si>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</si>
  <si>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</si>
  <si>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</si>
  <si>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</si>
  <si>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</si>
  <si>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</si>
  <si>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</si>
  <si>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</si>
  <si>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</si>
  <si>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</si>
  <si>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</si>
  <si>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</si>
  <si>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</si>
  <si>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</si>
  <si>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</si>
  <si>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</si>
  <si>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</si>
  <si>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</si>
  <si>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</si>
  <si>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</si>
  <si>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</si>
  <si>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</si>
  <si>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</si>
  <si>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</si>
  <si>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</si>
  <si>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</si>
  <si>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</si>
  <si>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</si>
  <si>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</si>
  <si>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</si>
  <si>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</si>
  <si>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</si>
  <si>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</si>
  <si>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</si>
  <si>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</si>
  <si>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</si>
  <si>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</si>
  <si>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</si>
  <si>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</si>
  <si>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</si>
  <si>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</si>
  <si>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</si>
  <si>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</si>
  <si>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</si>
  <si>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</si>
  <si>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</si>
  <si>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</si>
  <si>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</si>
  <si>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</si>
  <si>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</si>
  <si>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</si>
  <si>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</si>
  <si>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</si>
  <si>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</si>
  <si>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</si>
  <si>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</si>
  <si>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</si>
  <si>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</si>
  <si>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</si>
  <si>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</si>
  <si>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</si>
  <si>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</si>
  <si>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</si>
  <si>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</si>
  <si>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</si>
  <si>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</si>
  <si>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</si>
  <si>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</si>
  <si>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</si>
  <si>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</si>
  <si>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</si>
  <si>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</si>
  <si>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</si>
  <si>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</si>
  <si>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</si>
  <si>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</si>
  <si>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</si>
  <si>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</si>
  <si>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</si>
  <si>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</si>
  <si>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</si>
  <si>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</si>
  <si>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</si>
  <si>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</si>
  <si>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</si>
  <si>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</si>
  <si>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</si>
  <si>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</si>
  <si>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</si>
  <si>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</si>
  <si>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</si>
  <si>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</si>
  <si>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</si>
  <si>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</si>
  <si>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</si>
  <si>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</si>
  <si>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</si>
  <si>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</si>
  <si>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</si>
  <si>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</si>
  <si>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</si>
  <si>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</si>
  <si>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</si>
  <si>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</si>
  <si>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</si>
  <si>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</si>
  <si>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</si>
  <si>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</si>
  <si>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</si>
  <si>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</si>
  <si>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</si>
  <si>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</si>
  <si>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</si>
  <si>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</si>
  <si>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</si>
  <si>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</si>
  <si>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</si>
  <si>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</si>
  <si>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</si>
  <si>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</si>
  <si>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</si>
  <si>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</si>
  <si>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</si>
  <si>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</si>
  <si>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</si>
  <si>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</si>
  <si>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</si>
  <si>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</si>
  <si>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</si>
  <si>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</si>
  <si>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</si>
  <si>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</si>
  <si>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</si>
  <si>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</si>
  <si>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</si>
  <si>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</si>
  <si>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</si>
  <si>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</si>
  <si>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</si>
  <si>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</si>
  <si>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</si>
  <si>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</si>
  <si>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</si>
  <si>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</si>
  <si>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</si>
  <si>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</si>
  <si>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</si>
  <si>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</si>
  <si>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</si>
  <si>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</si>
  <si>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</si>
  <si>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</si>
  <si>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</si>
  <si>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</si>
  <si>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</si>
  <si>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</si>
  <si>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</si>
  <si>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</si>
  <si>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</si>
  <si>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</si>
  <si>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</si>
  <si>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</si>
  <si>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</si>
  <si>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</si>
  <si>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</si>
  <si>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</si>
  <si>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</si>
  <si>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</si>
  <si>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</si>
  <si>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</si>
  <si>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</si>
  <si>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</si>
  <si>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</si>
  <si>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</si>
  <si>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</si>
  <si>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</si>
  <si>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</si>
  <si>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</si>
  <si>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</si>
  <si>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</si>
  <si>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</si>
  <si>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</si>
  <si>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</si>
  <si>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</si>
  <si>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</si>
  <si>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</si>
  <si>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</si>
  <si>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</si>
  <si>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</si>
  <si>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</si>
  <si>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</si>
  <si>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</si>
  <si>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</si>
  <si>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</si>
  <si>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</si>
  <si>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</si>
  <si>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</si>
  <si>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</si>
  <si>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</si>
  <si>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</si>
  <si>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</si>
  <si>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</si>
  <si>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</si>
  <si>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</si>
  <si>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</si>
  <si>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</si>
  <si>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</si>
  <si>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</si>
  <si>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</si>
  <si>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</si>
  <si>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</si>
  <si>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</si>
  <si>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</si>
  <si>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</si>
  <si>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</si>
  <si>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</si>
  <si>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</si>
  <si>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</si>
  <si>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</si>
  <si>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</si>
  <si>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</si>
  <si>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</si>
  <si>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</si>
  <si>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</si>
  <si>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</si>
  <si>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</si>
  <si>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</si>
  <si>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</si>
  <si>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</si>
  <si>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</si>
  <si>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</si>
  <si>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</si>
  <si>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</si>
  <si>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</si>
  <si>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</si>
  <si>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</si>
  <si>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</si>
  <si>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</si>
  <si>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</si>
  <si>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</si>
  <si>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</si>
  <si>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</si>
  <si>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</si>
  <si>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</si>
  <si>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</si>
  <si>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</si>
  <si>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</si>
  <si>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</si>
  <si>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</si>
  <si>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</si>
  <si>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</si>
  <si>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</si>
  <si>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</si>
  <si>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</si>
  <si>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</si>
  <si>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</si>
  <si>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</si>
  <si>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</si>
  <si>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</si>
  <si>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</si>
  <si>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</si>
  <si>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</si>
  <si>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</si>
  <si>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</si>
  <si>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</si>
  <si>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</si>
  <si>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</si>
  <si>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</si>
  <si>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</si>
  <si>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</si>
  <si>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</si>
  <si>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</si>
  <si>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</si>
  <si>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</si>
  <si>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</si>
  <si>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</si>
  <si>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</si>
  <si>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</si>
  <si>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</si>
  <si>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</si>
  <si>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</si>
  <si>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</si>
  <si>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</si>
  <si>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</si>
  <si>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</si>
  <si>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</si>
  <si>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</si>
  <si>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</si>
  <si>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</si>
  <si>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</si>
  <si>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</si>
  <si>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</si>
  <si>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</si>
  <si>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</si>
  <si>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</si>
  <si>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</si>
  <si>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</si>
  <si>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</si>
  <si>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</si>
  <si>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</si>
  <si>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</si>
  <si>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</si>
  <si>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</si>
  <si>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</si>
  <si>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</si>
  <si>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</si>
  <si>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</si>
  <si>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</si>
  <si>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</si>
  <si>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</si>
  <si>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</si>
  <si>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</si>
  <si>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</si>
  <si>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</si>
  <si>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</si>
  <si>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</si>
  <si>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</si>
  <si>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</si>
  <si>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</si>
  <si>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</si>
  <si>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</si>
  <si>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</si>
  <si>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</si>
  <si>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</si>
  <si>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</si>
  <si>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</si>
  <si>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</si>
  <si>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</si>
  <si>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</si>
  <si>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</si>
  <si>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</si>
  <si>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</si>
  <si>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</si>
  <si>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</si>
  <si>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</si>
  <si>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</si>
  <si>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</si>
  <si>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</si>
  <si>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</si>
  <si>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</si>
  <si>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</si>
  <si>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</si>
  <si>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</si>
  <si>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</si>
  <si>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</si>
  <si>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</si>
  <si>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</si>
  <si>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</si>
  <si>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</si>
  <si>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</si>
  <si>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</si>
  <si>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</si>
  <si>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</si>
  <si>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</si>
  <si>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</si>
  <si>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</si>
  <si>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</si>
  <si>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</si>
  <si>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</si>
  <si>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</si>
  <si>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</si>
  <si>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</si>
  <si>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</si>
  <si>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</si>
  <si>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</si>
  <si>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</si>
  <si>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</si>
  <si>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</si>
  <si>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</si>
  <si>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</si>
  <si>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</si>
  <si>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</si>
  <si>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</si>
  <si>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</si>
  <si>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</si>
  <si>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</si>
  <si>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</si>
  <si>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</si>
  <si>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</si>
  <si>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</si>
  <si>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</si>
  <si>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</si>
  <si>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</si>
  <si>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</si>
  <si>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</si>
  <si>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</si>
  <si>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</si>
  <si>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</si>
  <si>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</si>
  <si>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</si>
  <si>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</si>
  <si>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</si>
  <si>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</si>
  <si>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</si>
  <si>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</si>
  <si>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</si>
  <si>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</si>
  <si>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</si>
  <si>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</si>
  <si>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</si>
  <si>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</si>
  <si>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</si>
  <si>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</si>
  <si>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</si>
  <si>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</si>
  <si>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</si>
  <si>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</si>
  <si>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</si>
  <si>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</si>
  <si>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</si>
  <si>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</si>
  <si>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</si>
  <si>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</si>
  <si>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</si>
  <si>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</si>
  <si>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</si>
  <si>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</si>
  <si>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</si>
  <si>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</si>
  <si>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</si>
  <si>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</si>
  <si>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</si>
  <si>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</si>
  <si>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</si>
  <si>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</si>
  <si>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</si>
  <si>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</si>
  <si>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</si>
  <si>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</si>
  <si>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</si>
  <si>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</si>
  <si>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</si>
  <si>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</si>
  <si>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</si>
  <si>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</si>
  <si>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</si>
  <si>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</si>
  <si>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</si>
  <si>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</si>
  <si>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</si>
  <si>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</si>
  <si>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</si>
  <si>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</si>
  <si>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</si>
  <si>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</si>
  <si>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</si>
  <si>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</si>
  <si>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</si>
  <si>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</si>
  <si>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</si>
  <si>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</si>
  <si>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</si>
  <si>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</si>
  <si>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</si>
  <si>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</si>
  <si>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</si>
  <si>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</si>
  <si>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</si>
  <si>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</si>
  <si>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</si>
  <si>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</si>
  <si>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</si>
  <si>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</si>
  <si>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</si>
  <si>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</si>
  <si>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</si>
  <si>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</si>
  <si>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</si>
  <si>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</si>
  <si>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</si>
  <si>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</si>
  <si>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</si>
  <si>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</si>
  <si>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</si>
  <si>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</si>
  <si>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</si>
  <si>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</si>
  <si>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</si>
  <si>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</si>
  <si>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</si>
  <si>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</si>
  <si>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</si>
  <si>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</si>
  <si>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</si>
  <si>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</si>
  <si>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</si>
  <si>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</si>
  <si>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</si>
  <si>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</si>
  <si>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</si>
  <si>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</si>
  <si>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</si>
  <si>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</si>
  <si>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</si>
  <si>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</si>
  <si>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</si>
  <si>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</si>
  <si>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</si>
  <si>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</si>
  <si>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</si>
  <si>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</si>
  <si>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</si>
  <si>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</si>
  <si>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</si>
  <si>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</si>
  <si>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</si>
  <si>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</si>
  <si>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</si>
  <si>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</si>
  <si>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</si>
  <si>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</si>
  <si>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</si>
  <si>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</si>
  <si>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</si>
  <si>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</si>
  <si>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</si>
  <si>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</si>
  <si>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</si>
  <si>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</si>
  <si>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</si>
  <si>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</si>
  <si>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</si>
  <si>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</si>
  <si>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</si>
  <si>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</si>
  <si>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</si>
  <si>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</si>
  <si>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</si>
  <si>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</si>
  <si>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</si>
  <si>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</si>
  <si>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</si>
  <si>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</si>
  <si>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</si>
  <si>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</si>
  <si>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</si>
  <si>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</si>
  <si>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</si>
  <si>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</si>
  <si>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</si>
  <si>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</si>
  <si>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</si>
  <si>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</si>
  <si>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</si>
  <si>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</si>
  <si>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</si>
  <si>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</si>
  <si>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</si>
  <si>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</si>
  <si>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</si>
  <si>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</si>
  <si>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</si>
  <si>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</si>
  <si>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</si>
  <si>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</si>
  <si>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</si>
  <si>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</si>
  <si>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</si>
  <si>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</si>
  <si>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</si>
  <si>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</si>
  <si>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</si>
  <si>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</si>
  <si>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</si>
  <si>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</si>
  <si>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</si>
  <si>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</si>
  <si>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</si>
  <si>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</si>
  <si>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</si>
  <si>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</si>
  <si>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</si>
  <si>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</si>
  <si>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</si>
  <si>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</si>
  <si>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</si>
  <si>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</si>
  <si>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</si>
  <si>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</si>
  <si>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</si>
  <si>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</si>
  <si>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</si>
  <si>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</si>
  <si>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</si>
  <si>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</si>
  <si>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</si>
  <si>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</si>
  <si>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</si>
  <si>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</si>
  <si>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</si>
  <si>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</si>
  <si>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</si>
  <si>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</si>
  <si>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</si>
  <si>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</si>
  <si>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</si>
  <si>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</si>
  <si>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</si>
  <si>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</si>
  <si>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</si>
  <si>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</si>
  <si>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</si>
  <si>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</si>
  <si>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</si>
  <si>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</si>
  <si>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</si>
  <si>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</si>
  <si>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</si>
  <si>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</si>
  <si>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</si>
  <si>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</si>
  <si>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</si>
  <si>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</si>
  <si>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</si>
  <si>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</si>
  <si>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</si>
  <si>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</si>
  <si>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</si>
  <si>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</si>
  <si>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</si>
  <si>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</si>
  <si>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</si>
  <si>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</si>
  <si>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</si>
  <si>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</si>
  <si>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</si>
  <si>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</si>
  <si>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</si>
  <si>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</si>
  <si>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</si>
  <si>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</si>
  <si>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</si>
  <si>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</si>
  <si>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</si>
  <si>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</si>
  <si>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</si>
  <si>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</si>
  <si>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</si>
  <si>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</si>
  <si>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</si>
  <si>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</si>
  <si>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</si>
  <si>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</si>
  <si>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</si>
  <si>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</si>
  <si>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</si>
  <si>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</si>
  <si>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</si>
  <si>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</si>
  <si>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</si>
  <si>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</si>
  <si>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</si>
  <si>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</si>
  <si>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</si>
  <si>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</si>
  <si>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</si>
  <si>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</si>
  <si>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</si>
  <si>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</si>
  <si>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</si>
  <si>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</si>
  <si>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</si>
  <si>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</si>
  <si>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</si>
  <si>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</si>
  <si>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</si>
  <si>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</si>
  <si>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</si>
  <si>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</si>
  <si>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</si>
  <si>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</si>
  <si>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</si>
  <si>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</si>
  <si>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</si>
  <si>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</si>
  <si>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</si>
  <si>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</si>
  <si>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</si>
  <si>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</si>
  <si>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</si>
  <si>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</si>
  <si>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</si>
  <si>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</si>
  <si>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</si>
  <si>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</si>
  <si>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</si>
  <si>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</si>
  <si>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</si>
  <si>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</si>
  <si>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</si>
  <si>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</si>
  <si>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</si>
  <si>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</si>
  <si>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</si>
  <si>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</si>
  <si>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</si>
  <si>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</si>
  <si>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</si>
  <si>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</si>
  <si>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</si>
  <si>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</si>
  <si>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</si>
  <si>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</si>
  <si>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</si>
  <si>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</si>
  <si>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</si>
  <si>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</si>
  <si>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</si>
  <si>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</si>
  <si>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</si>
  <si>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</si>
  <si>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</si>
  <si>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</si>
  <si>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</si>
  <si>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</si>
  <si>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</si>
  <si>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</si>
  <si>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</si>
  <si>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</si>
  <si>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</si>
  <si>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</si>
  <si>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</si>
  <si>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</si>
  <si>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</si>
  <si>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</si>
  <si>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</si>
  <si>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</si>
  <si>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</si>
  <si>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</si>
  <si>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</si>
  <si>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</si>
  <si>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</si>
  <si>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</si>
  <si>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</si>
  <si>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</si>
  <si>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</si>
  <si>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</si>
  <si>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</si>
  <si>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</si>
  <si>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</si>
  <si>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</si>
  <si>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</si>
  <si>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</si>
  <si>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</si>
  <si>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</si>
  <si>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</si>
  <si>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</si>
  <si>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</si>
  <si>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</si>
  <si>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</si>
  <si>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</si>
  <si>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</si>
  <si>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</si>
  <si>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</si>
  <si>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</si>
  <si>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</si>
  <si>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</si>
  <si>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</si>
  <si>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</si>
  <si>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</si>
  <si>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</si>
  <si>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</si>
  <si>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</si>
  <si>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</si>
  <si>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</si>
  <si>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</si>
  <si>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</si>
  <si>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</si>
  <si>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</si>
  <si>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</si>
  <si>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</si>
  <si>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</si>
  <si>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</si>
  <si>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</si>
  <si>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</si>
  <si>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</si>
  <si>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</si>
  <si>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</si>
  <si>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</si>
  <si>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</si>
  <si>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</si>
  <si>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</si>
  <si>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</si>
  <si>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</si>
  <si>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</si>
  <si>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</si>
  <si>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</si>
  <si>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</si>
  <si>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</si>
  <si>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</si>
  <si>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</si>
  <si>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</si>
  <si>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</si>
  <si>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</si>
  <si>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</si>
  <si>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</si>
  <si>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</si>
  <si>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</si>
  <si>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</si>
  <si>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</si>
  <si>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</si>
  <si>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</si>
  <si>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</si>
  <si>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</si>
  <si>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</si>
  <si>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</si>
  <si>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</si>
  <si>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</si>
  <si>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</si>
  <si>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</si>
  <si>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</si>
  <si>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</si>
  <si>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</si>
  <si>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</si>
  <si>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</si>
  <si>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</si>
  <si>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</si>
  <si>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</si>
  <si>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</si>
  <si>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</si>
  <si>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</si>
  <si>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</si>
  <si>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</si>
  <si>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</si>
  <si>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</si>
  <si>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</si>
  <si>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</si>
  <si>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</si>
  <si>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</si>
  <si>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</si>
  <si>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</si>
  <si>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</si>
  <si>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</si>
  <si>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</si>
  <si>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</si>
  <si>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</si>
  <si>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</si>
  <si>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</si>
  <si>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</si>
  <si>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</si>
  <si>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</si>
  <si>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</si>
  <si>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</si>
  <si>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</si>
  <si>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</si>
  <si>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</si>
  <si>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</si>
  <si>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</si>
  <si>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</si>
  <si>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</si>
  <si>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</si>
  <si>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</si>
  <si>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</si>
  <si>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</si>
  <si>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</si>
  <si>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</si>
  <si>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</si>
  <si>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</si>
  <si>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</si>
  <si>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</si>
  <si>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</si>
  <si>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</si>
  <si>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</si>
  <si>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</si>
  <si>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</si>
  <si>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</si>
  <si>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</si>
  <si>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</si>
  <si>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</si>
  <si>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</si>
  <si>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</si>
  <si>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</si>
  <si>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</si>
  <si>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</si>
  <si>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</si>
  <si>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</si>
  <si>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</si>
  <si>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</si>
  <si>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</si>
  <si>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</si>
  <si>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</si>
  <si>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</si>
  <si>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</si>
  <si>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</si>
  <si>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</si>
  <si>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</si>
  <si>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</si>
  <si>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</si>
  <si>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</si>
  <si>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</si>
  <si>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</si>
  <si>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</si>
  <si>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</si>
  <si>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</si>
  <si>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</si>
  <si>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</si>
  <si>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</si>
  <si>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</si>
  <si>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</si>
  <si>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</si>
  <si>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</si>
  <si>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</si>
  <si>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</si>
  <si>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</si>
  <si>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</si>
  <si>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</si>
  <si>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</si>
  <si>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</si>
  <si>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</si>
  <si>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</si>
  <si>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</si>
  <si>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</si>
  <si>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</si>
  <si>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</si>
  <si>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</si>
  <si>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</si>
  <si>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</si>
  <si>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</si>
  <si>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</si>
  <si>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</si>
  <si>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</si>
  <si>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</si>
  <si>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</si>
  <si>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</si>
  <si>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</si>
  <si>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</si>
  <si>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</si>
  <si>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</si>
  <si>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</si>
  <si>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</si>
  <si>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</si>
  <si>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</si>
  <si>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</si>
  <si>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</si>
  <si>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</si>
  <si>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</si>
  <si>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</si>
  <si>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</si>
  <si>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</si>
  <si>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</si>
  <si>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</si>
  <si>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</si>
  <si>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</si>
  <si>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</si>
  <si>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</si>
  <si>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</si>
  <si>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</si>
  <si>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</si>
  <si>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</si>
  <si>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</si>
  <si>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</si>
  <si>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</si>
  <si>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</si>
  <si>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</si>
  <si>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</si>
  <si>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</si>
  <si>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</si>
  <si>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</si>
  <si>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</si>
  <si>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</si>
  <si>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</si>
  <si>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</si>
  <si>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</si>
  <si>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</si>
  <si>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</si>
  <si>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</si>
  <si>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</si>
  <si>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</si>
  <si>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</si>
  <si>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</si>
  <si>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</si>
  <si>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</si>
  <si>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</si>
  <si>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</si>
  <si>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</si>
  <si>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</si>
  <si>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</si>
  <si>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</si>
  <si>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</si>
  <si>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</si>
  <si>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</si>
  <si>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</si>
  <si>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</si>
  <si>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</si>
  <si>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</si>
  <si>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</si>
  <si>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</si>
  <si>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</si>
  <si>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</si>
  <si>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</si>
  <si>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</si>
  <si>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</si>
  <si>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</si>
  <si>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</si>
  <si>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</si>
  <si>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</si>
  <si>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</si>
  <si>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</si>
  <si>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</si>
  <si>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</si>
  <si>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</si>
  <si>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</si>
  <si>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</si>
  <si>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</si>
  <si>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</si>
  <si>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</si>
  <si>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</si>
  <si>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</si>
  <si>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</si>
  <si>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</si>
  <si>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</si>
  <si>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</si>
  <si>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</si>
  <si>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</si>
  <si>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</si>
  <si>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</si>
  <si>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</si>
  <si>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</si>
  <si>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</si>
  <si>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</si>
  <si>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</si>
  <si>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</si>
  <si>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</si>
  <si>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</si>
  <si>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</si>
  <si>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</si>
  <si>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</si>
  <si>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</si>
  <si>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</si>
  <si>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</si>
  <si>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</si>
  <si>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</si>
  <si>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</si>
  <si>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</si>
  <si>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</si>
  <si>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</si>
  <si>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</si>
  <si>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</si>
  <si>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</si>
  <si>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</si>
  <si>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</si>
  <si>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</si>
  <si>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</si>
  <si>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</si>
  <si>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</si>
  <si>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</si>
  <si>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</si>
  <si>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</si>
  <si>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</si>
  <si>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</si>
  <si>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</si>
  <si>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</si>
  <si>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</si>
  <si>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</si>
  <si>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</si>
  <si>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</si>
  <si>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</si>
  <si>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</si>
  <si>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</si>
  <si>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</si>
  <si>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</si>
  <si>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</si>
  <si>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</si>
  <si>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</si>
  <si>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</si>
  <si>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</si>
  <si>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</si>
  <si>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</si>
  <si>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</si>
  <si>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</si>
  <si>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</si>
  <si>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</si>
  <si>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</si>
  <si>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</si>
  <si>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</si>
  <si>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</si>
  <si>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</si>
  <si>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</si>
  <si>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</si>
  <si>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</si>
  <si>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</si>
  <si>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</si>
  <si>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</si>
  <si>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</si>
  <si>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</si>
  <si>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</si>
  <si>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</si>
  <si>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</si>
  <si>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</si>
  <si>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</si>
  <si>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</si>
  <si>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</si>
  <si>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</si>
  <si>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</si>
  <si>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</si>
  <si>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</si>
  <si>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</si>
  <si>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</si>
  <si>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</si>
  <si>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</si>
  <si>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</si>
  <si>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</si>
  <si>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</si>
  <si>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</si>
  <si>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</si>
  <si>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</si>
  <si>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</si>
  <si>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</si>
  <si>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</si>
  <si>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</si>
  <si>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</si>
  <si>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</si>
  <si>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</si>
  <si>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</si>
  <si>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</si>
  <si>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</si>
  <si>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</si>
  <si>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</si>
  <si>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</si>
  <si>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</si>
  <si>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</si>
  <si>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</si>
  <si>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</si>
  <si>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</si>
  <si>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</si>
  <si>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</si>
  <si>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</si>
  <si>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</si>
  <si>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</si>
  <si>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</si>
  <si>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</si>
  <si>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</si>
  <si>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</si>
  <si>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</si>
  <si>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</si>
  <si>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</si>
  <si>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</si>
  <si>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</si>
  <si>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</si>
  <si>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</si>
  <si>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</si>
  <si>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</si>
  <si>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</si>
  <si>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</si>
  <si>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</si>
  <si>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</si>
  <si>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</si>
  <si>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</si>
  <si>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</si>
  <si>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</si>
  <si>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</si>
  <si>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</si>
  <si>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</si>
  <si>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</si>
  <si>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</si>
  <si>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</si>
  <si>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</si>
  <si>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</si>
  <si>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</si>
  <si>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</si>
  <si>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</si>
  <si>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</si>
  <si>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</si>
  <si>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</si>
  <si>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</si>
  <si>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</si>
  <si>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</si>
  <si>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</si>
  <si>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</si>
  <si>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</si>
  <si>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</si>
  <si>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</si>
  <si>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</si>
  <si>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</si>
  <si>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</si>
  <si>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</si>
  <si>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</si>
  <si>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</si>
  <si>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</si>
  <si>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</si>
  <si>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</si>
  <si>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</si>
  <si>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</si>
  <si>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</si>
  <si>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</si>
  <si>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</si>
  <si>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</si>
  <si>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</si>
  <si>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</si>
  <si>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</si>
  <si>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</si>
  <si>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</si>
  <si>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</si>
  <si>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</si>
  <si>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</si>
  <si>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</si>
  <si>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</si>
  <si>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</si>
  <si>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</si>
  <si>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</si>
  <si>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</si>
  <si>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</si>
  <si>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</si>
  <si>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</si>
  <si>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</si>
  <si>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</si>
  <si>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</si>
  <si>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</si>
  <si>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</si>
  <si>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</si>
  <si>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</si>
  <si>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</si>
  <si>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</si>
  <si>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</si>
  <si>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</si>
  <si>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</si>
  <si>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</si>
  <si>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</si>
  <si>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</si>
  <si>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</si>
  <si>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</si>
  <si>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</si>
  <si>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</si>
  <si>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</si>
  <si>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</si>
  <si>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</si>
  <si>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</si>
  <si>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</si>
  <si>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</si>
  <si>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</si>
  <si>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</si>
  <si>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</si>
  <si>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</si>
  <si>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</si>
  <si>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</si>
  <si>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</si>
  <si>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</si>
  <si>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</si>
  <si>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</si>
  <si>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</si>
  <si>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</si>
  <si>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</si>
  <si>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</si>
  <si>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</si>
  <si>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</si>
  <si>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</si>
  <si>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</si>
  <si>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</si>
  <si>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</si>
  <si>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</si>
  <si>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</si>
  <si>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</si>
  <si>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</si>
  <si>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</si>
  <si>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</si>
  <si>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</si>
  <si>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</si>
  <si>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</si>
  <si>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</si>
  <si>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</si>
  <si>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</si>
  <si>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</si>
  <si>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</si>
  <si>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</si>
  <si>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</si>
  <si>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</si>
  <si>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</si>
  <si>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</si>
  <si>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</si>
  <si>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</si>
  <si>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</si>
  <si>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</si>
  <si>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</si>
  <si>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</si>
  <si>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</si>
  <si>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</si>
  <si>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</si>
  <si>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</si>
  <si>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</si>
  <si>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</si>
  <si>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</si>
  <si>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</si>
  <si>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</si>
  <si>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</si>
  <si>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</si>
  <si>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</si>
  <si>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</si>
  <si>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</si>
  <si>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</si>
  <si>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</si>
  <si>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</si>
  <si>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</si>
  <si>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</si>
  <si>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</si>
  <si>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</si>
  <si>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</si>
  <si>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</si>
  <si>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</si>
  <si>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</si>
  <si>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</si>
  <si>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</si>
  <si>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</si>
  <si>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</si>
  <si>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</si>
  <si>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</si>
  <si>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</si>
  <si>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</si>
  <si>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</si>
  <si>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</si>
  <si>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</si>
  <si>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</si>
  <si>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</si>
  <si>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</si>
  <si>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</si>
  <si>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</si>
  <si>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</si>
  <si>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</si>
  <si>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</si>
  <si>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</si>
  <si>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</si>
  <si>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</si>
  <si>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</si>
  <si>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</si>
  <si>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</si>
  <si>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</si>
  <si>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</si>
  <si>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</si>
  <si>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</si>
  <si>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</si>
  <si>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</si>
  <si>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</si>
  <si>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</si>
  <si>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</si>
  <si>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</si>
  <si>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</si>
  <si>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</si>
  <si>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</si>
  <si>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</si>
  <si>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</si>
  <si>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</si>
  <si>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</si>
  <si>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</si>
  <si>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</si>
  <si>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</si>
  <si>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</si>
  <si>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</si>
  <si>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</si>
  <si>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</si>
  <si>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</si>
  <si>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</si>
  <si>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</si>
  <si>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</si>
  <si>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</si>
  <si>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</si>
  <si>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</si>
  <si>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</si>
  <si>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</si>
  <si>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</si>
  <si>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</si>
  <si>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</si>
  <si>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</si>
  <si>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</si>
  <si>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</si>
  <si>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</si>
  <si>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</si>
  <si>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</si>
  <si>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</si>
  <si>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</si>
  <si>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</si>
  <si>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</si>
  <si>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</si>
  <si>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</si>
  <si>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</si>
  <si>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</si>
  <si>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</si>
  <si>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</si>
  <si>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</si>
  <si>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</si>
  <si>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</si>
  <si>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</si>
  <si>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</si>
  <si>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</si>
  <si>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</si>
  <si>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</si>
  <si>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</si>
  <si>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</si>
  <si>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</si>
  <si>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</si>
  <si>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</si>
  <si>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</si>
  <si>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</si>
  <si>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</si>
  <si>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</si>
  <si>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</si>
  <si>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</si>
  <si>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</si>
  <si>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</si>
  <si>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</si>
  <si>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</si>
  <si>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</si>
  <si>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</si>
  <si>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</si>
  <si>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</si>
  <si>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</si>
  <si>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</si>
  <si>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</si>
  <si>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</si>
  <si>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</si>
  <si>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</si>
  <si>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</si>
  <si>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</si>
  <si>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</si>
  <si>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</si>
  <si>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</si>
  <si>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</si>
  <si>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</si>
  <si>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</si>
  <si>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</si>
  <si>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</si>
  <si>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</si>
  <si>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</si>
  <si>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</si>
  <si>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</si>
  <si>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</si>
  <si>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</si>
  <si>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</si>
  <si>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</si>
  <si>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</si>
  <si>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</si>
  <si>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</si>
  <si>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</si>
  <si>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</si>
  <si>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</si>
  <si>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</si>
  <si>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</si>
  <si>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</si>
  <si>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</si>
  <si>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</si>
  <si>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</si>
  <si>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</si>
  <si>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</si>
  <si>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</si>
  <si>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</si>
  <si>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</si>
  <si>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</si>
  <si>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</si>
  <si>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</si>
  <si>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</si>
  <si>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</si>
  <si>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</si>
  <si>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</si>
  <si>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</si>
  <si>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</si>
  <si>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</si>
  <si>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</si>
  <si>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</si>
  <si>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</si>
  <si>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</si>
  <si>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</si>
  <si>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</si>
  <si>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</si>
  <si>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</si>
  <si>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</si>
  <si>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</si>
  <si>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</si>
  <si>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</si>
  <si>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</si>
  <si>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</si>
  <si>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</si>
  <si>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</si>
  <si>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</si>
  <si>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</si>
  <si>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</si>
  <si>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</si>
  <si>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</si>
  <si>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</si>
  <si>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</si>
  <si>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</si>
  <si>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</si>
  <si>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</si>
  <si>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</si>
  <si>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</si>
  <si>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</si>
  <si>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</si>
  <si>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</si>
  <si>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</si>
  <si>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</si>
  <si>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</si>
  <si>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</si>
  <si>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</si>
  <si>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</si>
  <si>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</si>
  <si>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</si>
  <si>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</si>
  <si>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</si>
  <si>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</si>
  <si>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</si>
  <si>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</si>
  <si>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</si>
  <si>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</si>
  <si>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</si>
  <si>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</si>
  <si>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</si>
  <si>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</si>
  <si>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</si>
  <si>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</si>
  <si>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</si>
  <si>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</si>
  <si>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</si>
  <si>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</si>
  <si>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</si>
  <si>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</si>
  <si>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</si>
  <si>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</si>
  <si>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</si>
  <si>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</si>
  <si>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</si>
  <si>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</si>
  <si>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</si>
  <si>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</si>
  <si>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</si>
  <si>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</si>
  <si>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</si>
  <si>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</si>
  <si>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</si>
  <si>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</si>
  <si>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</si>
  <si>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</si>
  <si>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</si>
  <si>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</si>
  <si>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</si>
  <si>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</si>
  <si>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</si>
  <si>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</si>
  <si>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</si>
  <si>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</si>
  <si>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</si>
  <si>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</si>
  <si>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</si>
  <si>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</si>
  <si>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</si>
  <si>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</si>
  <si>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</si>
  <si>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</si>
  <si>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</si>
  <si>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</si>
  <si>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</si>
  <si>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</si>
  <si>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</si>
  <si>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</si>
  <si>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</si>
  <si>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</si>
  <si>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</si>
  <si>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</si>
  <si>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</si>
  <si>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</si>
  <si>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</si>
  <si>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</si>
  <si>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</si>
  <si>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</si>
  <si>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</si>
  <si>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</si>
  <si>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</si>
  <si>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</si>
  <si>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</si>
  <si>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</si>
  <si>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</si>
  <si>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</si>
  <si>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</si>
  <si>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</si>
  <si>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</si>
  <si>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</si>
  <si>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</si>
  <si>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</si>
  <si>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</si>
  <si>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</si>
  <si>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</si>
  <si>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</si>
  <si>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</si>
  <si>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</si>
  <si>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</si>
  <si>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</si>
  <si>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</si>
  <si>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</si>
  <si>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</si>
  <si>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</si>
  <si>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</si>
  <si>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</si>
  <si>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</si>
  <si>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</si>
  <si>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</si>
  <si>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</si>
  <si>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</si>
  <si>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</si>
  <si>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</si>
  <si>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</si>
  <si>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</si>
  <si>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</si>
  <si>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</si>
  <si>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</si>
  <si>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</si>
  <si>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</si>
  <si>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</si>
  <si>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</si>
  <si>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</si>
  <si>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</si>
  <si>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</si>
  <si>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</si>
  <si>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</si>
  <si>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</si>
  <si>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</si>
  <si>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</si>
  <si>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</si>
  <si>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</si>
  <si>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</si>
  <si>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</si>
  <si>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</si>
  <si>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</si>
  <si>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</si>
  <si>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</si>
  <si>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</si>
  <si>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</si>
  <si>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</si>
  <si>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</si>
  <si>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</si>
  <si>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</si>
  <si>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</si>
  <si>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</si>
  <si>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</si>
  <si>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</si>
  <si>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</si>
  <si>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</si>
  <si>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</si>
  <si>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</si>
  <si>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</si>
  <si>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</si>
  <si>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</si>
  <si>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</si>
  <si>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</si>
  <si>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</si>
  <si>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</si>
  <si>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</si>
  <si>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</si>
  <si>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</si>
  <si>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</si>
  <si>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</si>
  <si>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</si>
  <si>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</si>
  <si>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</si>
  <si>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</si>
  <si>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</si>
  <si>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</si>
  <si>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</si>
  <si>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</si>
  <si>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</si>
  <si>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</si>
  <si>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</si>
  <si>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</si>
  <si>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</si>
  <si>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</si>
  <si>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</si>
  <si>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</si>
  <si>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</si>
  <si>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</si>
  <si>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</si>
  <si>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</si>
  <si>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</si>
  <si>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</si>
  <si>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</si>
  <si>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</si>
  <si>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</si>
  <si>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</si>
  <si>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</si>
  <si>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</si>
  <si>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</si>
  <si>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</si>
  <si>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</si>
  <si>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</si>
  <si>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</si>
  <si>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</si>
  <si>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</si>
  <si>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</si>
  <si>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</si>
  <si>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</si>
  <si>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</si>
  <si>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</si>
  <si>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</si>
  <si>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</si>
  <si>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</si>
  <si>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</si>
  <si>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</si>
  <si>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</si>
  <si>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</si>
  <si>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</si>
  <si>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</si>
  <si>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</si>
  <si>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</si>
  <si>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</si>
  <si>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</si>
  <si>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</si>
  <si>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</si>
  <si>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</si>
  <si>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</si>
  <si>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</si>
  <si>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</si>
  <si>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</si>
  <si>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</si>
  <si>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</si>
  <si>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</si>
  <si>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</si>
  <si>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</si>
  <si>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</si>
  <si>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</si>
  <si>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</si>
  <si>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</si>
  <si>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</si>
  <si>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</si>
  <si>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</si>
  <si>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</si>
  <si>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</si>
  <si>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</si>
  <si>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</si>
  <si>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</si>
  <si>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</si>
  <si>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</si>
  <si>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</si>
  <si>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</si>
  <si>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</si>
  <si>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</si>
  <si>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</si>
  <si>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</si>
  <si>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</si>
  <si>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</si>
  <si>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</si>
  <si>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</si>
  <si>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</si>
  <si>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</si>
  <si>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</si>
  <si>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</si>
  <si>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</si>
  <si>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</si>
  <si>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</si>
  <si>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</si>
  <si>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</si>
  <si>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</si>
  <si>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</si>
  <si>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</si>
  <si>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</si>
  <si>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</si>
  <si>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</si>
  <si>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</si>
  <si>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</si>
  <si>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</si>
  <si>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</si>
  <si>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</si>
  <si>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</si>
  <si>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</si>
  <si>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</si>
  <si>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</si>
  <si>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</si>
  <si>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</si>
  <si>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</si>
  <si>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</si>
  <si>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</si>
  <si>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</si>
  <si>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</si>
  <si>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</si>
  <si>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</si>
  <si>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</si>
  <si>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</si>
  <si>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</si>
  <si>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</si>
  <si>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</si>
  <si>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</si>
  <si>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</si>
  <si>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</si>
  <si>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</si>
  <si>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</si>
  <si>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</si>
  <si>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</si>
  <si>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</si>
  <si>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</si>
  <si>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</si>
  <si>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</si>
  <si>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</si>
  <si>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</si>
  <si>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</si>
  <si>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</si>
  <si>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</si>
  <si>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</si>
  <si>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</si>
  <si>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</si>
  <si>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</si>
  <si>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</si>
  <si>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</si>
  <si>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</si>
  <si>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</si>
  <si>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</si>
  <si>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</si>
  <si>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</si>
  <si>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</si>
  <si>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</si>
  <si>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</si>
  <si>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</si>
  <si>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</si>
  <si>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</si>
  <si>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</si>
  <si>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</si>
  <si>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</si>
  <si>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</si>
  <si>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</si>
  <si>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</si>
  <si>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</si>
  <si>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</si>
  <si>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</si>
  <si>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</si>
  <si>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</si>
  <si>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</si>
  <si>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</si>
  <si>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</si>
  <si>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</si>
  <si>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</si>
  <si>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</si>
  <si>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</si>
  <si>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</si>
  <si>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</si>
  <si>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</si>
  <si>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</si>
  <si>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</si>
  <si>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</si>
  <si>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</si>
  <si>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</si>
  <si>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</si>
  <si>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</si>
  <si>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</si>
  <si>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</si>
  <si>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</si>
  <si>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</si>
  <si>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</si>
  <si>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</si>
  <si>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</si>
  <si>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</si>
  <si>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</si>
  <si>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</si>
  <si>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</si>
  <si>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</si>
  <si>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</si>
  <si>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</si>
  <si>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</si>
  <si>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</si>
  <si>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</si>
  <si>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</si>
  <si>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</si>
  <si>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</si>
  <si>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</si>
  <si>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</si>
  <si>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</si>
  <si>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</si>
  <si>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</si>
  <si>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</si>
  <si>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</si>
  <si>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</si>
  <si>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</si>
  <si>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</si>
  <si>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</si>
  <si>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</si>
  <si>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</si>
  <si>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</si>
  <si>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</si>
  <si>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</si>
  <si>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</si>
  <si>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</si>
  <si>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</si>
  <si>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</si>
  <si>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</si>
  <si>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</si>
  <si>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</si>
  <si>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</si>
  <si>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</si>
  <si>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</si>
  <si>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</si>
  <si>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</si>
  <si>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</si>
  <si>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</si>
  <si>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</si>
  <si>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</si>
  <si>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</si>
  <si>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</si>
  <si>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</si>
  <si>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</si>
  <si>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</si>
  <si>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</si>
  <si>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</si>
  <si>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</si>
  <si>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</si>
  <si>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</si>
  <si>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</si>
  <si>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</si>
  <si>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</si>
  <si>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</si>
  <si>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</si>
  <si>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</si>
  <si>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</si>
  <si>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</si>
  <si>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</si>
  <si>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</si>
  <si>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</si>
  <si>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</si>
  <si>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</si>
  <si>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</si>
  <si>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</si>
  <si>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</si>
  <si>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</si>
  <si>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</si>
  <si>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</si>
  <si>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</si>
  <si>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</si>
  <si>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</si>
  <si>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</si>
  <si>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</si>
  <si>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</si>
  <si>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</si>
  <si>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</si>
  <si>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</si>
  <si>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</si>
  <si>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</si>
  <si>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</si>
  <si>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</si>
  <si>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</si>
  <si>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</si>
  <si>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</si>
  <si>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</si>
  <si>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</si>
  <si>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</si>
  <si>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</si>
  <si>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</si>
  <si>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</si>
  <si>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</si>
  <si>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</si>
  <si>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</si>
  <si>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</si>
  <si>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</si>
  <si>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</si>
  <si>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</si>
  <si>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</si>
  <si>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</si>
  <si>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</si>
  <si>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</si>
  <si>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</si>
  <si>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</si>
  <si>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</si>
  <si>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</si>
  <si>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</si>
  <si>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</si>
  <si>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</si>
  <si>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</si>
  <si>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</si>
  <si>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</si>
  <si>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</si>
  <si>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</si>
  <si>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</si>
  <si>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</si>
  <si>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</si>
  <si>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</si>
  <si>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</si>
  <si>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</si>
  <si>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</si>
  <si>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</si>
  <si>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</si>
  <si>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</si>
  <si>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</si>
  <si>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</si>
  <si>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</si>
  <si>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</si>
  <si>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</si>
  <si>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</si>
  <si>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</si>
  <si>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</si>
  <si>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</si>
  <si>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</si>
  <si>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</si>
  <si>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</si>
  <si>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</si>
  <si>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</si>
  <si>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</si>
  <si>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</si>
  <si>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</si>
  <si>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</si>
  <si>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</si>
  <si>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</si>
  <si>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</si>
  <si>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</si>
  <si>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</si>
  <si>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</si>
  <si>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</si>
  <si>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</si>
  <si>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</si>
  <si>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</si>
  <si>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</si>
  <si>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</si>
  <si>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</si>
  <si>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</si>
  <si>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</si>
  <si>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</si>
  <si>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</si>
  <si>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</si>
  <si>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</si>
  <si>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</si>
  <si>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</si>
  <si>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</si>
  <si>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</si>
  <si>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</si>
  <si>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</si>
  <si>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</si>
  <si>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</si>
  <si>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</si>
  <si>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</si>
  <si>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</si>
  <si>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</si>
  <si>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</si>
  <si>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</si>
  <si>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</si>
  <si>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</si>
  <si>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</si>
  <si>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</si>
  <si>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</si>
  <si>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</si>
  <si>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</si>
  <si>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</si>
  <si>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</si>
  <si>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</si>
  <si>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</si>
  <si>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</si>
  <si>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</si>
  <si>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</si>
  <si>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</si>
  <si>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</si>
  <si>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</si>
  <si>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</si>
  <si>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</si>
  <si>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</si>
  <si>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</si>
  <si>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</si>
  <si>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</si>
  <si>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</si>
  <si>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</si>
  <si>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</si>
  <si>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</si>
  <si>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</si>
  <si>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</si>
  <si>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</si>
  <si>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</si>
  <si>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</si>
  <si>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</si>
  <si>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</si>
  <si>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</si>
  <si>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</si>
  <si>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</si>
  <si>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</si>
  <si>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</si>
  <si>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</si>
  <si>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</si>
  <si>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</si>
  <si>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</si>
  <si>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</si>
  <si>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</si>
  <si>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</si>
  <si>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</si>
  <si>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</si>
  <si>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</si>
  <si>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</si>
  <si>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</si>
  <si>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</si>
  <si>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</si>
  <si>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</si>
  <si>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</si>
  <si>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</si>
  <si>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</si>
  <si>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</si>
  <si>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</si>
  <si>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</si>
  <si>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</si>
  <si>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</si>
  <si>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</si>
  <si>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</si>
  <si>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</si>
  <si>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</si>
  <si>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</si>
  <si>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</si>
  <si>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</si>
  <si>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</si>
  <si>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</si>
  <si>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</si>
  <si>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</si>
  <si>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</si>
  <si>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</si>
  <si>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</si>
  <si>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</si>
  <si>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</si>
  <si>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</si>
  <si>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</si>
  <si>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</si>
  <si>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</si>
  <si>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</si>
  <si>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</si>
  <si>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</si>
  <si>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</si>
  <si>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</si>
  <si>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</si>
  <si>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</si>
  <si>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</si>
  <si>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</si>
  <si>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</si>
  <si>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</si>
  <si>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</si>
  <si>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</si>
  <si>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</si>
  <si>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</si>
  <si>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</si>
  <si>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</si>
  <si>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</si>
  <si>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</si>
  <si>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</si>
  <si>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</si>
  <si>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</si>
  <si>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</si>
  <si>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</si>
  <si>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</si>
  <si>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</si>
  <si>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</si>
  <si>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</si>
  <si>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</si>
  <si>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</si>
  <si>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</si>
  <si>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</si>
  <si>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</si>
  <si>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</si>
  <si>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</si>
  <si>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</si>
  <si>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</si>
  <si>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</si>
  <si>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</si>
  <si>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</si>
  <si>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</si>
  <si>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</si>
  <si>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</si>
  <si>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</si>
  <si>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</si>
  <si>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</si>
  <si>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</si>
  <si>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</si>
  <si>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</si>
  <si>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</si>
  <si>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</si>
  <si>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</si>
  <si>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</si>
  <si>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</si>
  <si>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</si>
  <si>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</si>
  <si>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</si>
  <si>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</si>
  <si>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</si>
  <si>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</si>
  <si>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</si>
  <si>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</si>
  <si>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</si>
  <si>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</si>
  <si>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</si>
  <si>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</si>
  <si>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</si>
  <si>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</si>
  <si>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</si>
  <si>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</si>
  <si>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</si>
  <si>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</si>
  <si>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</si>
  <si>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</si>
  <si>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</si>
  <si>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</si>
  <si>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</si>
  <si>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</si>
  <si>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</si>
  <si>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</si>
  <si>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</si>
  <si>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</si>
  <si>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</si>
  <si>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</si>
  <si>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</si>
  <si>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</si>
  <si>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</si>
  <si>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</si>
  <si>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</si>
  <si>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</si>
  <si>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</si>
  <si>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</si>
  <si>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</si>
  <si>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</si>
  <si>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</si>
  <si>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</si>
  <si>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</si>
  <si>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</si>
  <si>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</si>
  <si>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</si>
  <si>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</si>
  <si>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</si>
  <si>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</si>
  <si>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</si>
  <si>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</si>
  <si>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</si>
  <si>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</si>
  <si>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</si>
  <si>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</si>
  <si>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</si>
  <si>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</si>
  <si>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</si>
  <si>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</si>
  <si>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</si>
  <si>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</si>
  <si>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</si>
  <si>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</si>
  <si>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</si>
  <si>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</si>
  <si>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</si>
  <si>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</si>
  <si>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</si>
  <si>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</si>
  <si>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</si>
  <si>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</si>
  <si>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</si>
  <si>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</si>
  <si>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</si>
  <si>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</si>
  <si>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</si>
  <si>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</si>
  <si>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</si>
  <si>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</si>
  <si>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</si>
  <si>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</si>
  <si>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</si>
  <si>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</si>
  <si>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</si>
  <si>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</si>
  <si>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</si>
  <si>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</si>
  <si>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</si>
  <si>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</si>
  <si>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</si>
  <si>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</si>
  <si>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</si>
  <si>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</si>
  <si>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</si>
  <si>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</si>
  <si>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</si>
  <si>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</si>
  <si>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</si>
  <si>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</si>
  <si>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</si>
  <si>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</si>
  <si>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</si>
  <si>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</si>
  <si>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</si>
  <si>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</si>
  <si>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</si>
  <si>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</si>
  <si>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</si>
  <si>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</si>
  <si>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</si>
  <si>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</si>
  <si>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</si>
  <si>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</si>
  <si>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</si>
  <si>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</si>
  <si>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</si>
  <si>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</si>
  <si>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</si>
  <si>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</si>
  <si>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</si>
  <si>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</si>
  <si>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</si>
  <si>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</si>
  <si>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</si>
  <si>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</si>
  <si>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</si>
  <si>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</si>
  <si>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</si>
  <si>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</si>
  <si>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</si>
  <si>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</si>
  <si>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</si>
  <si>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</si>
  <si>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</si>
  <si>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</si>
  <si>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</si>
  <si>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</si>
  <si>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</si>
  <si>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</si>
  <si>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</si>
  <si>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</si>
  <si>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</si>
  <si>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</si>
  <si>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</si>
  <si>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</si>
  <si>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</si>
  <si>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</si>
  <si>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</si>
  <si>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</si>
  <si>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</si>
  <si>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</si>
  <si>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</si>
  <si>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</si>
  <si>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</si>
  <si>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</si>
  <si>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</si>
  <si>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</si>
  <si>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</si>
  <si>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</si>
  <si>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</si>
  <si>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</si>
  <si>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</si>
  <si>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</si>
  <si>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</si>
  <si>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</si>
  <si>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</si>
  <si>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</si>
  <si>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</si>
  <si>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</si>
  <si>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</si>
  <si>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</si>
  <si>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</si>
  <si>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</si>
  <si>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</si>
  <si>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</si>
  <si>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</si>
  <si>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</si>
  <si>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</si>
  <si>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</si>
  <si>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</si>
  <si>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</si>
  <si>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</si>
  <si>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</si>
  <si>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</si>
  <si>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</si>
  <si>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</si>
  <si>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</si>
  <si>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</si>
  <si>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</si>
  <si>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</si>
  <si>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</si>
  <si>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</si>
  <si>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</si>
  <si>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</si>
  <si>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</si>
  <si>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</si>
  <si>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</si>
  <si>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</si>
  <si>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</si>
  <si>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</si>
  <si>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</si>
  <si>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</si>
  <si>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</si>
  <si>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</si>
  <si>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</si>
  <si>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</si>
  <si>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</si>
  <si>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</si>
  <si>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</si>
  <si>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</si>
  <si>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</si>
  <si>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</si>
  <si>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</si>
  <si>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</si>
  <si>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</si>
  <si>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</si>
  <si>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</si>
  <si>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</si>
  <si>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</si>
  <si>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</si>
  <si>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</si>
  <si>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</si>
  <si>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</si>
  <si>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</si>
  <si>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</si>
  <si>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</si>
  <si>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</si>
  <si>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</si>
  <si>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</si>
  <si>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</si>
  <si>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</si>
  <si>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</si>
  <si>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</si>
  <si>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</si>
  <si>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</si>
  <si>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</si>
  <si>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</si>
  <si>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</si>
  <si>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</si>
  <si>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</si>
  <si>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</si>
  <si>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</si>
  <si>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</si>
  <si>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</si>
  <si>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</si>
  <si>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</si>
  <si>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</si>
  <si>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</si>
  <si>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</si>
  <si>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</si>
  <si>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</si>
  <si>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</si>
  <si>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</si>
  <si>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</si>
  <si>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</si>
  <si>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</si>
  <si>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</si>
  <si>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</si>
  <si>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</si>
  <si>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</si>
  <si>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</si>
  <si>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</si>
  <si>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</si>
  <si>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</si>
  <si>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</si>
  <si>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</si>
  <si>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</si>
  <si>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</si>
  <si>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</si>
  <si>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</si>
  <si>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</si>
  <si>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</si>
  <si>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</si>
  <si>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</si>
  <si>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</si>
  <si>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</si>
  <si>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</si>
  <si>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</si>
  <si>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</si>
  <si>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</si>
  <si>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</si>
  <si>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</si>
  <si>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</si>
  <si>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</si>
  <si>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</si>
  <si>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</si>
  <si>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</si>
  <si>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</si>
  <si>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</si>
  <si>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</si>
  <si>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</si>
  <si>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</si>
  <si>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</si>
  <si>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</si>
  <si>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</si>
  <si>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</si>
  <si>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</si>
  <si>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</si>
  <si>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</si>
  <si>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</si>
  <si>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</si>
  <si>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</si>
  <si>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</si>
  <si>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</si>
  <si>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</si>
  <si>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</si>
  <si>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</si>
  <si>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</si>
  <si>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</si>
  <si>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</si>
  <si>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</si>
  <si>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</si>
  <si>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</si>
  <si>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</si>
  <si>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</si>
  <si>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</si>
  <si>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</si>
  <si>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</si>
  <si>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</si>
  <si>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</si>
  <si>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</si>
  <si>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</si>
  <si>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</si>
  <si>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</si>
  <si>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</si>
  <si>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</si>
  <si>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</si>
  <si>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</si>
  <si>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</si>
  <si>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</si>
  <si>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</si>
  <si>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</si>
  <si>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</si>
  <si>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</si>
  <si>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</si>
  <si>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</si>
  <si>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</si>
  <si>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</si>
  <si>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</si>
  <si>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</si>
  <si>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</si>
  <si>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</si>
  <si>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</si>
  <si>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</si>
  <si>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</si>
  <si>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</si>
  <si>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</si>
  <si>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</si>
  <si>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</si>
  <si>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</si>
  <si>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</si>
  <si>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</si>
  <si>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</si>
  <si>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</si>
  <si>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</si>
  <si>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</si>
  <si>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</si>
  <si>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</si>
  <si>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</si>
  <si>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</si>
  <si>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</si>
  <si>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</si>
  <si>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</si>
  <si>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</si>
  <si>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</si>
  <si>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</si>
  <si>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</si>
  <si>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</si>
  <si>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</si>
  <si>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</si>
  <si>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</si>
  <si>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</si>
  <si>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</si>
  <si>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</si>
  <si>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</si>
  <si>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</si>
  <si>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</si>
  <si>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</si>
  <si>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</si>
  <si>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</si>
  <si>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</si>
  <si>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</si>
  <si>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</si>
  <si>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</si>
  <si>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</si>
  <si>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</si>
  <si>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</si>
  <si>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</si>
  <si>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</si>
  <si>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</si>
  <si>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</si>
  <si>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</si>
  <si>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</si>
  <si>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</si>
  <si>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</si>
  <si>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</si>
  <si>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</si>
  <si>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</si>
  <si>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</si>
  <si>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</si>
  <si>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</si>
  <si>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</si>
  <si>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</si>
  <si>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</si>
  <si>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</si>
  <si>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</si>
  <si>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</si>
  <si>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</si>
  <si>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</si>
  <si>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</si>
  <si>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</si>
  <si>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</si>
  <si>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</si>
  <si>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</si>
  <si>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</si>
  <si>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</si>
  <si>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</si>
  <si>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</si>
  <si>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</si>
  <si>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</si>
  <si>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</si>
  <si>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</si>
  <si>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</si>
  <si>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</si>
  <si>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</si>
  <si>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</si>
  <si>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</si>
  <si>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</si>
  <si>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</si>
  <si>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</si>
  <si>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</si>
  <si>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</si>
  <si>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</si>
  <si>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</si>
  <si>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</si>
  <si>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</si>
  <si>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</si>
  <si>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</si>
  <si>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</si>
  <si>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</si>
  <si>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</si>
  <si>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</si>
  <si>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</si>
  <si>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</si>
  <si>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</si>
  <si>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</si>
  <si>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</si>
  <si>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</si>
  <si>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</si>
  <si>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</si>
  <si>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</si>
  <si>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</si>
  <si>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</si>
  <si>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</si>
  <si>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</si>
  <si>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</si>
  <si>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</si>
  <si>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</si>
  <si>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</si>
  <si>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</si>
  <si>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</si>
  <si>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</si>
  <si>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</si>
  <si>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</si>
  <si>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</si>
  <si>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</si>
  <si>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</si>
  <si>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</si>
  <si>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</si>
  <si>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</si>
  <si>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</si>
  <si>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</si>
  <si>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</si>
  <si>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</si>
  <si>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</si>
  <si>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</si>
  <si>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</si>
  <si>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</si>
  <si>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</si>
  <si>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</si>
  <si>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</si>
  <si>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</si>
  <si>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</si>
  <si>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</si>
  <si>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</si>
  <si>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</si>
  <si>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</si>
  <si>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</si>
  <si>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</si>
  <si>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</si>
  <si>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</si>
  <si>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</si>
  <si>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</si>
  <si>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</si>
  <si>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</si>
  <si>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</si>
  <si>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</si>
  <si>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</si>
  <si>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</si>
  <si>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</si>
  <si>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</si>
  <si>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</si>
  <si>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</si>
  <si>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</si>
  <si>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</si>
  <si>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</si>
  <si>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</si>
  <si>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</si>
  <si>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</si>
  <si>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</si>
  <si>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</si>
  <si>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</si>
  <si>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</si>
  <si>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</si>
  <si>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</si>
  <si>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</si>
  <si>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</si>
  <si>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</si>
  <si>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</si>
  <si>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</si>
  <si>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</si>
  <si>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</si>
  <si>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</si>
  <si>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</si>
  <si>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</si>
  <si>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</si>
  <si>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</si>
  <si>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</si>
  <si>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</si>
  <si>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</si>
  <si>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</si>
  <si>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</si>
  <si>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</si>
  <si>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</si>
  <si>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</si>
  <si>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</si>
  <si>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</si>
  <si>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</si>
  <si>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</si>
  <si>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</si>
  <si>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</si>
  <si>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</si>
  <si>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</si>
  <si>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</si>
  <si>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</si>
  <si>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</si>
  <si>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</si>
  <si>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</si>
  <si>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</si>
  <si>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</si>
  <si>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</si>
  <si>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</si>
  <si>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</si>
  <si>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</si>
  <si>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</si>
  <si>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</si>
  <si>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</si>
  <si>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</si>
  <si>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</si>
  <si>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</si>
  <si>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</si>
  <si>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</si>
  <si>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</si>
  <si>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</si>
  <si>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</si>
  <si>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</si>
  <si>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</si>
  <si>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</si>
  <si>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</si>
  <si>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</si>
  <si>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</si>
  <si>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</si>
  <si>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</si>
  <si>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</si>
  <si>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</si>
  <si>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</si>
  <si>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</si>
  <si>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</si>
  <si>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</si>
  <si>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</si>
  <si>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</si>
  <si>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</si>
  <si>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</si>
  <si>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</si>
  <si>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</si>
  <si>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</si>
  <si>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</si>
  <si>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</si>
  <si>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</si>
  <si>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</si>
  <si>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</si>
  <si>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</si>
  <si>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</si>
  <si>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</si>
  <si>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</si>
  <si>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</si>
  <si>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</si>
  <si>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</si>
  <si>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</si>
  <si>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</si>
  <si>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</si>
  <si>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</si>
  <si>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</si>
  <si>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</si>
  <si>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</si>
  <si>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</si>
  <si>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</si>
  <si>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</si>
  <si>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</si>
  <si>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</si>
  <si>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</si>
  <si>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</si>
  <si>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</si>
  <si>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</si>
  <si>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</si>
  <si>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</si>
  <si>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</si>
  <si>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</si>
  <si>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</si>
  <si>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</si>
  <si>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</si>
  <si>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</si>
  <si>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</si>
  <si>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</si>
  <si>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</si>
  <si>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</si>
  <si>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</si>
  <si>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</si>
  <si>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</si>
  <si>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</si>
  <si>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</si>
  <si>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</si>
  <si>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</si>
  <si>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</si>
  <si>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</si>
  <si>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</si>
  <si>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</si>
  <si>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</si>
  <si>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</si>
  <si>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</si>
  <si>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</si>
  <si>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</si>
  <si>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</si>
  <si>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</si>
  <si>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</si>
  <si>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</si>
  <si>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</si>
  <si>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</si>
  <si>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</si>
  <si>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</si>
  <si>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</si>
  <si>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</si>
  <si>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</si>
  <si>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</si>
  <si>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</si>
  <si>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</si>
  <si>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</si>
  <si>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</si>
  <si>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</si>
  <si>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</si>
  <si>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</si>
  <si>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</si>
  <si>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</si>
  <si>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</si>
  <si>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</si>
  <si>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</si>
  <si>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</si>
  <si>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</si>
  <si>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</si>
  <si>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</si>
  <si>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</si>
  <si>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</si>
  <si>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</si>
  <si>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</si>
  <si>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</si>
  <si>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</si>
  <si>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</si>
  <si>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</si>
  <si>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</si>
  <si>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</si>
  <si>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</si>
  <si>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</si>
  <si>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</si>
  <si>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</si>
  <si>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</si>
  <si>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</si>
  <si>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</si>
  <si>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</si>
  <si>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</si>
  <si>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</si>
  <si>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</si>
  <si>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</si>
  <si>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</si>
  <si>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</si>
  <si>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</si>
  <si>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</si>
  <si>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</si>
  <si>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</si>
  <si>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</si>
  <si>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</si>
  <si>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</si>
  <si>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</si>
  <si>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</si>
  <si>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</si>
  <si>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</si>
  <si>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</si>
  <si>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</si>
  <si>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</si>
  <si>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</si>
  <si>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</si>
  <si>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</si>
  <si>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</si>
  <si>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</si>
  <si>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</si>
  <si>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</si>
  <si>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</si>
  <si>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</si>
  <si>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</si>
  <si>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</si>
  <si>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</si>
  <si>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</si>
  <si>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</si>
  <si>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</si>
  <si>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</si>
  <si>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</si>
  <si>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</si>
  <si>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</si>
  <si>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</si>
  <si>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</si>
  <si>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</si>
  <si>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</si>
  <si>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</si>
  <si>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</si>
  <si>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</si>
  <si>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</si>
  <si>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</si>
  <si>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</si>
  <si>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</si>
  <si>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</si>
  <si>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</si>
  <si>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</si>
  <si>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</si>
  <si>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</si>
  <si>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</si>
  <si>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</si>
  <si>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</si>
  <si>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</si>
  <si>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</si>
  <si>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</si>
  <si>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</si>
  <si>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</si>
  <si>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</si>
  <si>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</si>
  <si>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</si>
  <si>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</si>
  <si>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</si>
  <si>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</si>
  <si>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</si>
  <si>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</si>
  <si>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</si>
  <si>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</si>
  <si>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</si>
  <si>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</si>
  <si>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</si>
  <si>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</si>
  <si>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</si>
  <si>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</si>
  <si>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</si>
  <si>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</si>
  <si>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</si>
  <si>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</si>
  <si>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</si>
  <si>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</si>
  <si>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</si>
  <si>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</si>
  <si>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</si>
  <si>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</si>
  <si>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</si>
  <si>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</si>
  <si>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</si>
  <si>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</si>
  <si>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</si>
  <si>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</si>
  <si>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</si>
  <si>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</si>
  <si>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</si>
  <si>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</si>
  <si>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</si>
  <si>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</si>
  <si>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</si>
  <si>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</si>
  <si>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</si>
  <si>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</si>
  <si>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</si>
  <si>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</si>
  <si>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</si>
  <si>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</si>
  <si>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</si>
  <si>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</si>
  <si>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</si>
  <si>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</si>
  <si>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</si>
  <si>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</si>
  <si>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</si>
  <si>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</si>
  <si>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</si>
  <si>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</si>
  <si>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</si>
  <si>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</si>
  <si>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</si>
  <si>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</si>
  <si>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</si>
  <si>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</si>
  <si>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</si>
  <si>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</si>
  <si>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</si>
  <si>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</si>
  <si>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</si>
  <si>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</si>
  <si>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</si>
  <si>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</si>
  <si>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</si>
  <si>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</si>
  <si>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</si>
  <si>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</si>
  <si>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</si>
  <si>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</si>
  <si>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</si>
  <si>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</si>
  <si>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</si>
  <si>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</si>
  <si>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</si>
  <si>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</si>
  <si>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</si>
  <si>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</si>
  <si>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</si>
  <si>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</si>
  <si>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</si>
  <si>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</si>
  <si>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</si>
  <si>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</si>
  <si>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</si>
  <si>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</si>
  <si>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</si>
  <si>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</si>
  <si>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</si>
  <si>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</si>
  <si>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</si>
  <si>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</si>
  <si>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</si>
  <si>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</si>
  <si>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</si>
  <si>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</si>
  <si>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</si>
  <si>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</si>
  <si>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</si>
  <si>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</si>
  <si>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</si>
  <si>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</si>
  <si>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</si>
  <si>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</si>
  <si>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</si>
  <si>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</si>
  <si>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</si>
  <si>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</si>
  <si>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</si>
  <si>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</si>
  <si>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</si>
  <si>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</si>
  <si>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</si>
  <si>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</si>
  <si>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</si>
  <si>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</si>
  <si>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</si>
  <si>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</si>
  <si>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</si>
  <si>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</si>
  <si>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</si>
  <si>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</si>
  <si>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</si>
  <si>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</si>
  <si>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</si>
  <si>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</si>
  <si>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</si>
  <si>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</si>
  <si>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</si>
  <si>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</si>
  <si>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</si>
  <si>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</si>
  <si>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</si>
  <si>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</si>
  <si>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</si>
  <si>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</si>
  <si>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</si>
  <si>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</si>
  <si>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</si>
  <si>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</si>
  <si>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</si>
  <si>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</si>
  <si>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</si>
  <si>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</si>
  <si>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</si>
  <si>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</si>
  <si>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</si>
  <si>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</si>
  <si>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</si>
  <si>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</si>
  <si>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</si>
  <si>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</si>
  <si>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</si>
  <si>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</si>
  <si>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</si>
  <si>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</si>
  <si>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</si>
  <si>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</si>
  <si>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</si>
  <si>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</si>
  <si>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</si>
  <si>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</si>
  <si>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</si>
  <si>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</si>
  <si>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</si>
  <si>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</si>
  <si>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</si>
  <si>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</si>
  <si>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</si>
  <si>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</si>
  <si>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</si>
  <si>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</si>
  <si>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</si>
  <si>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</si>
  <si>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</si>
  <si>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</si>
  <si>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</si>
  <si>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</si>
  <si>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</si>
  <si>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</si>
  <si>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</si>
  <si>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</si>
  <si>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</si>
  <si>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</si>
  <si>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</si>
  <si>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</si>
  <si>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</si>
  <si>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</si>
  <si>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</si>
  <si>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</si>
  <si>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</si>
  <si>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</si>
  <si>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</si>
  <si>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</si>
  <si>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</si>
  <si>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</si>
  <si>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</si>
  <si>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</si>
  <si>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</si>
  <si>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</si>
  <si>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</si>
  <si>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</si>
  <si>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</si>
  <si>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</si>
  <si>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</si>
  <si>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</si>
  <si>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</si>
  <si>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</si>
  <si>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</si>
  <si>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</si>
  <si>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</si>
  <si>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</si>
  <si>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</si>
  <si>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</si>
  <si>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</si>
  <si>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</si>
  <si>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</si>
  <si>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</si>
  <si>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</si>
  <si>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</si>
  <si>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</si>
  <si>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</si>
  <si>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</si>
  <si>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</si>
  <si>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</si>
  <si>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</si>
  <si>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</si>
  <si>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</si>
  <si>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</si>
  <si>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</si>
  <si>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</si>
  <si>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</si>
  <si>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</si>
  <si>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</si>
  <si>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</si>
  <si>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</si>
  <si>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</si>
  <si>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</si>
  <si>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</si>
  <si>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</si>
  <si>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</si>
  <si>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</si>
  <si>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</si>
  <si>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</si>
  <si>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</si>
  <si>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</si>
  <si>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</si>
  <si>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</si>
  <si>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</si>
  <si>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</si>
  <si>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</si>
  <si>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</si>
  <si>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</si>
  <si>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</si>
  <si>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</si>
  <si>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</si>
  <si>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</si>
  <si>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</si>
  <si>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</si>
  <si>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</si>
  <si>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</si>
  <si>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</si>
  <si>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</si>
  <si>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</si>
  <si>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</si>
  <si>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</si>
  <si>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</si>
  <si>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</si>
  <si>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</si>
  <si>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</si>
  <si>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</si>
  <si>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</si>
  <si>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</si>
  <si>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</si>
  <si>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</si>
  <si>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</si>
  <si>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</si>
  <si>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</si>
  <si>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</si>
  <si>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</si>
  <si>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</si>
  <si>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</si>
  <si>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</si>
  <si>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</si>
  <si>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</si>
  <si>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</si>
  <si>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</si>
  <si>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</si>
  <si>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</si>
  <si>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</si>
  <si>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</si>
  <si>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</si>
  <si>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</si>
  <si>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</si>
  <si>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</si>
  <si>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</si>
  <si>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</si>
  <si>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</si>
  <si>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</si>
  <si>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</si>
  <si>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</si>
  <si>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</si>
  <si>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</si>
  <si>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</si>
  <si>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</si>
  <si>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</si>
  <si>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</si>
  <si>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</si>
  <si>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</si>
  <si>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</si>
  <si>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</si>
  <si>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</si>
  <si>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</si>
  <si>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</si>
  <si>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</si>
  <si>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</si>
  <si>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</si>
  <si>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</si>
  <si>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</si>
  <si>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</si>
  <si>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</si>
  <si>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</si>
  <si>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</si>
  <si>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</si>
  <si>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</si>
  <si>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</si>
  <si>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</si>
  <si>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</si>
  <si>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</si>
  <si>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</si>
  <si>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</si>
  <si>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</si>
  <si>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</si>
  <si>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</si>
  <si>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</si>
  <si>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</si>
  <si>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</si>
  <si>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</si>
  <si>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</si>
  <si>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</si>
  <si>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</si>
  <si>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</si>
  <si>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</si>
  <si>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</si>
  <si>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</si>
  <si>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</si>
  <si>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</si>
  <si>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</si>
  <si>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</si>
  <si>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</si>
  <si>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</si>
  <si>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</si>
  <si>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</si>
  <si>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</si>
  <si>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</si>
  <si>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</si>
  <si>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</si>
  <si>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</si>
  <si>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</si>
  <si>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</si>
  <si>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</si>
  <si>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</si>
  <si>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</si>
  <si>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</si>
  <si>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</si>
  <si>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</si>
  <si>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</si>
  <si>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</si>
  <si>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</si>
  <si>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</si>
  <si>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</si>
  <si>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</si>
  <si>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</si>
  <si>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</si>
  <si>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</si>
  <si>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</si>
  <si>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</si>
  <si>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</si>
  <si>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</si>
  <si>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</si>
  <si>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</si>
  <si>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</si>
  <si>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</si>
  <si>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</si>
  <si>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</si>
  <si>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</si>
  <si>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</si>
  <si>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</si>
  <si>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</si>
  <si>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</si>
  <si>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</si>
  <si>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</si>
  <si>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</si>
  <si>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</si>
  <si>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</si>
  <si>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</si>
  <si>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</si>
  <si>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</si>
  <si>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</si>
  <si>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</si>
  <si>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</si>
  <si>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</si>
  <si>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</si>
  <si>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</si>
  <si>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</si>
  <si>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</si>
  <si>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</si>
  <si>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</si>
  <si>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</si>
  <si>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</si>
  <si>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</si>
  <si>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</si>
  <si>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</si>
  <si>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</si>
  <si>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</si>
  <si>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</si>
  <si>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</si>
  <si>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</si>
  <si>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</si>
  <si>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</si>
  <si>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</si>
  <si>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</si>
  <si>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</si>
  <si>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</si>
  <si>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</si>
  <si>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</si>
  <si>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</si>
  <si>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</si>
  <si>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</si>
  <si>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</si>
  <si>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</si>
  <si>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</si>
  <si>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</si>
  <si>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</si>
  <si>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</si>
  <si>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</si>
  <si>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</si>
  <si>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</si>
  <si>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</si>
  <si>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</si>
  <si>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</si>
  <si>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</si>
  <si>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</si>
  <si>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</si>
  <si>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</si>
  <si>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</si>
  <si>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</si>
  <si>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</si>
  <si>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</si>
  <si>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</si>
  <si>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</si>
  <si>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</si>
  <si>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</si>
  <si>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</si>
  <si>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</si>
  <si>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</si>
  <si>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</si>
  <si>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</si>
  <si>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</si>
  <si>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</si>
  <si>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</si>
  <si>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</si>
  <si>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</si>
  <si>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</si>
  <si>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</si>
  <si>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</si>
  <si>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</si>
  <si>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</si>
  <si>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</si>
  <si>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</si>
  <si>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</si>
  <si>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</si>
  <si>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</si>
  <si>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</si>
  <si>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</si>
  <si>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</si>
  <si>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</si>
  <si>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</si>
  <si>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</si>
  <si>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</si>
  <si>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</si>
  <si>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</si>
  <si>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</si>
  <si>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</si>
  <si>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</si>
  <si>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</si>
  <si>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</si>
  <si>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</si>
  <si>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</si>
  <si>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</si>
  <si>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</si>
  <si>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</si>
  <si>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</si>
  <si>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</si>
  <si>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</si>
  <si>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</si>
  <si>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</si>
  <si>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</si>
  <si>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</si>
  <si>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</si>
  <si>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</si>
  <si>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</si>
  <si>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</si>
  <si>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</si>
  <si>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</si>
  <si>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</si>
  <si>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</si>
  <si>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</si>
  <si>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</si>
  <si>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</si>
  <si>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</si>
  <si>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</si>
  <si>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</si>
  <si>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</si>
  <si>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</si>
  <si>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</si>
  <si>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</si>
  <si>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</si>
  <si>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</si>
  <si>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</si>
  <si>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</si>
  <si>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</si>
  <si>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</si>
  <si>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</si>
  <si>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</si>
  <si>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</si>
  <si>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</si>
  <si>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</si>
  <si>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</si>
  <si>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</si>
  <si>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</si>
  <si>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</si>
  <si>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</si>
  <si>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</si>
  <si>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</si>
  <si>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</si>
  <si>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</si>
  <si>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</si>
  <si>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</si>
  <si>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</si>
  <si>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</si>
  <si>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</si>
  <si>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</si>
  <si>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</si>
  <si>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</si>
  <si>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</si>
  <si>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</si>
  <si>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</si>
  <si>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</si>
  <si>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</si>
  <si>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</si>
  <si>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</si>
  <si>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</si>
  <si>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</si>
  <si>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</si>
  <si>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</si>
  <si>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</si>
  <si>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</si>
  <si>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</si>
  <si>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</si>
  <si>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</si>
  <si>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</si>
  <si>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</si>
  <si>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</si>
  <si>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</si>
  <si>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</si>
  <si>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</si>
  <si>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</si>
  <si>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</si>
  <si>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</si>
  <si>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</si>
  <si>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</si>
  <si>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</si>
  <si>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</si>
  <si>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</si>
  <si>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</si>
  <si>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</si>
  <si>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</si>
  <si>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</si>
  <si>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</si>
  <si>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</si>
  <si>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</si>
  <si>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</si>
  <si>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</si>
  <si>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</si>
  <si>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</si>
  <si>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</si>
  <si>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</si>
  <si>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</si>
  <si>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</si>
  <si>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</si>
  <si>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</si>
  <si>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</si>
  <si>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</si>
  <si>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</si>
  <si>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</si>
  <si>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</si>
  <si>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</si>
  <si>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</si>
  <si>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</si>
  <si>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</si>
  <si>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</si>
  <si>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</si>
  <si>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</si>
  <si>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</si>
  <si>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</si>
  <si>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</si>
  <si>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</si>
  <si>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</si>
  <si>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</si>
  <si>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</si>
  <si>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</si>
  <si>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</si>
  <si>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</si>
  <si>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</si>
  <si>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</si>
  <si>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</si>
  <si>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</si>
  <si>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</si>
  <si>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</si>
  <si>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</si>
  <si>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</si>
  <si>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</si>
  <si>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</si>
  <si>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</si>
  <si>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</si>
  <si>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</si>
  <si>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</si>
  <si>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</si>
  <si>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</si>
  <si>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</si>
  <si>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</si>
  <si>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</si>
  <si>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</si>
  <si>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</si>
  <si>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</si>
  <si>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</si>
  <si>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</si>
  <si>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</si>
  <si>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</si>
  <si>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</si>
  <si>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</si>
  <si>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</si>
  <si>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</si>
  <si>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</si>
  <si>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</si>
  <si>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</si>
  <si>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</si>
  <si>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</si>
  <si>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</si>
  <si>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</si>
  <si>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</si>
  <si>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</si>
  <si>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</si>
  <si>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</si>
  <si>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</si>
  <si>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</si>
  <si>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</si>
  <si>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</si>
  <si>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</si>
  <si>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</si>
  <si>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</si>
  <si>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</si>
  <si>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</si>
  <si>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</si>
  <si>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</si>
  <si>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</si>
  <si>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</si>
  <si>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</si>
  <si>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</si>
  <si>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</si>
  <si>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</si>
  <si>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</si>
  <si>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</si>
  <si>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</si>
  <si>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</si>
  <si>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</si>
  <si>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</si>
  <si>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</si>
  <si>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</si>
  <si>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</si>
  <si>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</si>
  <si>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</si>
  <si>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</si>
  <si>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</si>
  <si>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</si>
  <si>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</si>
  <si>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</si>
  <si>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</si>
  <si>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</si>
  <si>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</si>
  <si>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</si>
  <si>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</si>
  <si>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</si>
  <si>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</si>
  <si>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</si>
  <si>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</si>
  <si>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</si>
  <si>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</si>
  <si>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</si>
  <si>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</si>
  <si>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</si>
  <si>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</si>
  <si>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</si>
  <si>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</si>
  <si>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</si>
  <si>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</si>
  <si>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</si>
  <si>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</si>
  <si>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</si>
  <si>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</si>
  <si>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</si>
  <si>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</si>
  <si>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</si>
  <si>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</si>
  <si>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</si>
  <si>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</si>
  <si>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</si>
  <si>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</si>
  <si>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</si>
  <si>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</si>
  <si>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</si>
  <si>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</si>
  <si>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</si>
  <si>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</si>
  <si>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</si>
  <si>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</si>
  <si>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</si>
  <si>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</si>
  <si>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</si>
  <si>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</si>
  <si>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</si>
  <si>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</si>
  <si>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</si>
  <si>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</si>
  <si>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</si>
  <si>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</si>
  <si>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</si>
  <si>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</si>
  <si>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</si>
  <si>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</si>
  <si>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</si>
  <si>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</si>
  <si>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</si>
  <si>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</si>
  <si>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</si>
  <si>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</si>
  <si>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</si>
  <si>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</si>
  <si>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</si>
  <si>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</si>
  <si>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</si>
  <si>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</si>
  <si>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</si>
  <si>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</si>
  <si>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</si>
  <si>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</si>
  <si>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</si>
  <si>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</si>
  <si>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</si>
  <si>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</si>
  <si>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</si>
  <si>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</si>
  <si>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</si>
  <si>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</si>
  <si>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</si>
  <si>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</si>
  <si>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</si>
  <si>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</si>
  <si>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</si>
  <si>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</si>
  <si>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</si>
  <si>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</si>
  <si>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</si>
  <si>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</si>
  <si>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</si>
  <si>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</si>
  <si>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</si>
  <si>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</si>
  <si>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</si>
  <si>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</si>
  <si>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</si>
  <si>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</si>
  <si>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</si>
  <si>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</si>
  <si>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</si>
  <si>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</si>
  <si>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</si>
  <si>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</si>
  <si>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</si>
  <si>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</si>
  <si>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</si>
  <si>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</si>
  <si>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</si>
  <si>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</si>
  <si>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</si>
  <si>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</si>
  <si>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</si>
  <si>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</si>
  <si>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</si>
  <si>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</si>
  <si>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</si>
  <si>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</si>
  <si>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</si>
  <si>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</si>
  <si>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</si>
  <si>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</si>
  <si>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</si>
  <si>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</si>
  <si>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</si>
  <si>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</si>
  <si>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</si>
  <si>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</si>
  <si>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</si>
  <si>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</si>
  <si>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</si>
  <si>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</si>
  <si>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</si>
  <si>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</si>
  <si>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</si>
  <si>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</si>
  <si>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</si>
  <si>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</si>
  <si>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</si>
  <si>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</si>
  <si>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</si>
  <si>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</si>
  <si>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</si>
  <si>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</si>
  <si>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</si>
  <si>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</si>
  <si>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</si>
  <si>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</si>
  <si>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</si>
  <si>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</si>
  <si>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</si>
  <si>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</si>
  <si>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</si>
  <si>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</si>
  <si>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</si>
  <si>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</si>
  <si>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</si>
  <si>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</si>
  <si>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</si>
  <si>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</si>
  <si>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</si>
  <si>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</si>
  <si>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</si>
  <si>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</si>
  <si>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</si>
  <si>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</si>
  <si>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</si>
  <si>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</si>
  <si>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</si>
  <si>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</si>
  <si>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</si>
  <si>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</si>
  <si>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</si>
  <si>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</si>
  <si>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</si>
  <si>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</si>
  <si>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</si>
  <si>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</si>
  <si>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</si>
  <si>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</si>
  <si>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</si>
  <si>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</si>
  <si>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</si>
  <si>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</si>
  <si>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</si>
  <si>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</si>
  <si>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</si>
  <si>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</si>
  <si>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</si>
  <si>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</si>
  <si>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</si>
  <si>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</si>
  <si>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</si>
  <si>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</si>
  <si>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</si>
  <si>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</si>
  <si>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</si>
  <si>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</si>
  <si>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</si>
  <si>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</si>
  <si>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</si>
  <si>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</si>
  <si>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</si>
  <si>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</si>
  <si>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</si>
  <si>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</si>
  <si>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</si>
  <si>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</si>
  <si>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</si>
  <si>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</si>
  <si>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</si>
  <si>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</si>
  <si>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</si>
  <si>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</si>
  <si>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</si>
  <si>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</si>
  <si>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</si>
  <si>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</si>
  <si>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</si>
  <si>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</si>
  <si>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</si>
  <si>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</si>
  <si>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</si>
  <si>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</si>
  <si>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</si>
  <si>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</si>
  <si>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</si>
  <si>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</si>
  <si>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</si>
  <si>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</si>
  <si>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</si>
  <si>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</si>
  <si>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</si>
  <si>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</si>
  <si>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</si>
  <si>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</si>
  <si>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</si>
  <si>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</si>
  <si>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</si>
  <si>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</si>
  <si>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</si>
  <si>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</si>
  <si>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</si>
  <si>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</si>
  <si>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</si>
  <si>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</si>
  <si>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</si>
  <si>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</si>
  <si>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</si>
  <si>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</si>
  <si>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</si>
  <si>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</si>
  <si>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</si>
  <si>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</si>
  <si>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</si>
  <si>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</si>
  <si>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</si>
  <si>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</si>
  <si>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</si>
  <si>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</si>
  <si>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</si>
  <si>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</si>
  <si>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</si>
  <si>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</si>
  <si>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</si>
  <si>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</si>
  <si>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</si>
  <si>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</si>
  <si>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</si>
  <si>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</si>
  <si>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</si>
  <si>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</si>
  <si>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</si>
  <si>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</si>
  <si>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</si>
  <si>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</si>
  <si>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</si>
  <si>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</si>
  <si>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</si>
  <si>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</si>
  <si>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</si>
  <si>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</si>
  <si>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</si>
  <si>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</si>
  <si>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</si>
  <si>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</si>
  <si>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</si>
  <si>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</si>
  <si>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</si>
  <si>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</si>
  <si>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</si>
  <si>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</si>
  <si>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</si>
  <si>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</si>
  <si>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</si>
  <si>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</si>
  <si>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</si>
  <si>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</si>
  <si>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</si>
  <si>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</si>
  <si>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</si>
  <si>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</si>
  <si>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</si>
  <si>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</si>
  <si>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</si>
  <si>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</si>
  <si>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</si>
  <si>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</si>
  <si>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</si>
  <si>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</si>
  <si>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</si>
  <si>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</si>
  <si>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</si>
  <si>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</si>
  <si>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</si>
  <si>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</si>
  <si>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</si>
  <si>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</si>
  <si>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</si>
  <si>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</si>
  <si>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</si>
  <si>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</si>
  <si>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</si>
  <si>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</si>
  <si>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</si>
  <si>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</si>
  <si>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</si>
  <si>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</si>
  <si>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</si>
  <si>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</si>
  <si>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</si>
  <si>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</si>
  <si>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</si>
  <si>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</si>
  <si>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</si>
  <si>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</si>
  <si>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</si>
  <si>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</si>
  <si>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</si>
  <si>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</si>
  <si>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</si>
  <si>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</si>
  <si>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</si>
  <si>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</si>
  <si>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</si>
  <si>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</si>
  <si>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</si>
  <si>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</si>
  <si>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</si>
  <si>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</si>
  <si>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</si>
  <si>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</si>
  <si>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</si>
  <si>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</si>
  <si>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</si>
  <si>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</si>
  <si>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</si>
  <si>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</si>
  <si>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</si>
  <si>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</si>
  <si>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</si>
  <si>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</si>
  <si>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</si>
  <si>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</si>
  <si>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</si>
  <si>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</si>
  <si>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</si>
  <si>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</si>
  <si>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</si>
  <si>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</si>
  <si>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</si>
  <si>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</si>
  <si>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</si>
  <si>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</si>
  <si>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</si>
  <si>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</si>
  <si>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</si>
  <si>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</si>
  <si>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</si>
  <si>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</si>
  <si>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</si>
  <si>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</si>
  <si>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</si>
  <si>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</si>
  <si>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</si>
  <si>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</si>
  <si>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</si>
  <si>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</si>
  <si>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</si>
  <si>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</si>
  <si>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</si>
  <si>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</si>
  <si>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</si>
  <si>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</si>
  <si>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</si>
  <si>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</si>
  <si>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</si>
  <si>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</si>
  <si>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</si>
  <si>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</si>
  <si>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</si>
  <si>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</si>
  <si>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</si>
  <si>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</si>
  <si>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</si>
  <si>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</si>
  <si>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</si>
  <si>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</si>
  <si>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</si>
  <si>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</si>
  <si>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</si>
  <si>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</si>
  <si>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</si>
  <si>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</si>
  <si>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</si>
  <si>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</si>
  <si>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</si>
  <si>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</si>
  <si>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</si>
  <si>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</si>
  <si>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</si>
  <si>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</si>
  <si>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</si>
  <si>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</si>
  <si>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</si>
  <si>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</si>
  <si>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</si>
  <si>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</si>
  <si>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</si>
  <si>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</si>
  <si>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</si>
  <si>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</si>
  <si>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</si>
  <si>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</si>
  <si>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</si>
  <si>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</si>
  <si>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</si>
  <si>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</si>
  <si>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</si>
  <si>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</si>
  <si>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</si>
  <si>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</si>
  <si>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</si>
  <si>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</si>
  <si>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</si>
  <si>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</si>
  <si>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</si>
  <si>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</si>
  <si>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</si>
  <si>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</si>
  <si>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</si>
  <si>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</si>
  <si>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</si>
  <si>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</si>
  <si>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</si>
  <si>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</si>
  <si>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</si>
  <si>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</si>
  <si>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</si>
  <si>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</si>
  <si>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</si>
  <si>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</si>
  <si>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</si>
  <si>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</si>
  <si>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</si>
  <si>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</si>
  <si>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</si>
  <si>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</si>
  <si>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</si>
  <si>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</si>
  <si>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</si>
  <si>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</si>
  <si>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</si>
  <si>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</si>
  <si>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</si>
  <si>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</si>
  <si>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</si>
  <si>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</si>
  <si>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</si>
  <si>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</si>
  <si>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</si>
  <si>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</si>
  <si>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</si>
  <si>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</si>
  <si>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</si>
  <si>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</si>
  <si>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</si>
  <si>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</si>
  <si>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</si>
  <si>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</si>
  <si>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</si>
  <si>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</si>
  <si>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</si>
  <si>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</si>
  <si>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</si>
  <si>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</si>
  <si>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</si>
  <si>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</si>
  <si>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</si>
  <si>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</si>
  <si>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</si>
  <si>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</si>
  <si>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</si>
  <si>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</si>
  <si>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</si>
  <si>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</si>
  <si>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</si>
  <si>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</si>
  <si>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</si>
  <si>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</si>
  <si>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</si>
  <si>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</si>
  <si>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</si>
  <si>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</si>
  <si>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</si>
  <si>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</si>
  <si>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</si>
  <si>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</si>
  <si>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</si>
  <si>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</si>
  <si>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</si>
  <si>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</si>
  <si>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</si>
  <si>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</si>
  <si>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</si>
  <si>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</si>
  <si>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</si>
  <si>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</si>
  <si>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</si>
  <si>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</si>
  <si>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</si>
  <si>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</si>
  <si>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</si>
  <si>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</si>
  <si>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</si>
  <si>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</si>
  <si>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</si>
  <si>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</si>
  <si>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</si>
  <si>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</si>
  <si>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</si>
  <si>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</si>
  <si>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</si>
  <si>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</si>
  <si>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</si>
  <si>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</si>
  <si>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</si>
  <si>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</si>
  <si>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</si>
  <si>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</si>
  <si>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</si>
  <si>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</si>
  <si>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</si>
  <si>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</si>
  <si>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</si>
  <si>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</si>
  <si>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</si>
  <si>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</si>
  <si>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</si>
  <si>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</si>
  <si>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</si>
  <si>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</si>
  <si>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</si>
  <si>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</si>
  <si>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</si>
  <si>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</si>
  <si>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</si>
  <si>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</si>
  <si>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</si>
  <si>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</si>
  <si>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</si>
  <si>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</si>
  <si>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</si>
  <si>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</si>
  <si>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</si>
  <si>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</si>
  <si>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</si>
  <si>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</si>
  <si>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</si>
  <si>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</si>
  <si>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</si>
  <si>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</si>
  <si>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</si>
  <si>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</si>
  <si>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</si>
  <si>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</si>
  <si>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</si>
  <si>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</si>
  <si>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</si>
  <si>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</si>
  <si>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</si>
  <si>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</si>
  <si>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</si>
  <si>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</si>
  <si>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</si>
  <si>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</si>
  <si>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</si>
  <si>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</si>
  <si>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</si>
  <si>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</si>
  <si>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</si>
  <si>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</si>
  <si>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</si>
  <si>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</si>
  <si>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</si>
  <si>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</si>
  <si>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</si>
  <si>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</si>
  <si>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</si>
  <si>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</si>
  <si>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</si>
  <si>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</si>
  <si>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</si>
  <si>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</si>
  <si>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</si>
  <si>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</si>
  <si>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</si>
  <si>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</si>
  <si>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</si>
  <si>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</si>
  <si>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</si>
  <si>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</si>
  <si>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</si>
  <si>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</si>
  <si>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</si>
  <si>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</si>
  <si>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</si>
  <si>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</si>
  <si>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</si>
  <si>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</si>
  <si>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</si>
  <si>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</si>
  <si>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</si>
  <si>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</si>
  <si>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</si>
  <si>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</si>
  <si>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</si>
  <si>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</si>
  <si>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</si>
  <si>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</si>
  <si>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</si>
  <si>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</si>
  <si>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</si>
  <si>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</si>
  <si>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</si>
  <si>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</si>
  <si>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</si>
  <si>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</si>
  <si>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</si>
  <si>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</si>
  <si>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</si>
  <si>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</si>
  <si>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</si>
  <si>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</si>
  <si>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</si>
  <si>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</si>
  <si>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</si>
  <si>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</si>
  <si>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</si>
  <si>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</si>
  <si>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</si>
  <si>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</si>
  <si>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</si>
  <si>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</si>
  <si>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</si>
  <si>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</si>
  <si>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</si>
  <si>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</si>
  <si>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</si>
  <si>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</si>
  <si>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</si>
  <si>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</si>
  <si>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</si>
  <si>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</si>
  <si>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</si>
  <si>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</si>
  <si>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</si>
  <si>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</si>
  <si>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</si>
  <si>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</si>
  <si>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</si>
  <si>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</si>
  <si>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</si>
  <si>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</si>
  <si>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</si>
  <si>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</si>
  <si>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</si>
  <si>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</si>
  <si>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</si>
  <si>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</si>
  <si>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</si>
  <si>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</si>
  <si>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</si>
  <si>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</si>
  <si>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</si>
  <si>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</si>
  <si>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</si>
  <si>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</si>
  <si>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</si>
  <si>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</si>
  <si>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</si>
  <si>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</si>
  <si>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</si>
  <si>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</si>
  <si>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</si>
  <si>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</si>
  <si>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</si>
  <si>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</si>
  <si>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</si>
  <si>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</si>
  <si>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</si>
  <si>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</si>
  <si>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</si>
  <si>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</si>
  <si>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</si>
  <si>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</si>
  <si>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</si>
  <si>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</si>
  <si>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</si>
  <si>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</si>
  <si>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</si>
  <si>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</si>
  <si>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</si>
  <si>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</si>
  <si>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</si>
  <si>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</si>
  <si>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</si>
  <si>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</si>
  <si>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</si>
  <si>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</si>
  <si>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</si>
  <si>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</si>
  <si>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</si>
  <si>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</si>
  <si>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</si>
  <si>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</si>
  <si>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</si>
  <si>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</si>
  <si>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</si>
  <si>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</si>
  <si>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</si>
  <si>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</si>
  <si>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</si>
  <si>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</si>
  <si>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</si>
  <si>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</si>
  <si>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</si>
  <si>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</si>
  <si>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</si>
  <si>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</si>
  <si>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</si>
  <si>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</si>
  <si>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</si>
  <si>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</si>
  <si>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</si>
  <si>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</si>
  <si>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</si>
  <si>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</si>
  <si>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</si>
  <si>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</si>
  <si>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</si>
  <si>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</si>
  <si>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</si>
  <si>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</si>
  <si>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</si>
  <si>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</si>
  <si>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</si>
  <si>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</si>
  <si>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</si>
  <si>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</si>
  <si>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</si>
  <si>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</si>
  <si>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</si>
  <si>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</si>
  <si>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</si>
  <si>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</si>
  <si>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</si>
  <si>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</si>
  <si>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</si>
  <si>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</si>
  <si>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</si>
  <si>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</si>
  <si>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</si>
  <si>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</si>
  <si>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</si>
  <si>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</si>
  <si>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</si>
  <si>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</si>
  <si>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</si>
  <si>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</si>
  <si>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</si>
  <si>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</si>
  <si>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</si>
  <si>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</si>
  <si>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</si>
  <si>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</si>
  <si>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</si>
  <si>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</si>
  <si>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</si>
  <si>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</si>
  <si>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</si>
  <si>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</si>
  <si>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</si>
  <si>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</si>
  <si>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</si>
  <si>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</si>
  <si>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</si>
  <si>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</si>
  <si>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</si>
  <si>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</si>
  <si>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</si>
  <si>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</si>
  <si>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</si>
  <si>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</si>
  <si>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</si>
  <si>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</si>
  <si>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</si>
  <si>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</si>
  <si>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</si>
  <si>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</si>
  <si>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</si>
  <si>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</si>
  <si>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</si>
  <si>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</si>
  <si>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</si>
  <si>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</si>
  <si>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</si>
  <si>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</si>
  <si>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</si>
  <si>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</si>
  <si>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</si>
  <si>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</si>
  <si>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</si>
  <si>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</si>
  <si>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</si>
  <si>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</si>
  <si>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</si>
  <si>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</si>
  <si>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</si>
  <si>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</si>
  <si>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</si>
  <si>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</si>
  <si>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</si>
  <si>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</si>
  <si>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</si>
  <si>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</si>
  <si>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</si>
  <si>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</si>
  <si>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</si>
  <si>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</si>
  <si>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</si>
  <si>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</si>
  <si>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</si>
  <si>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</si>
  <si>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</si>
  <si>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</si>
  <si>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</si>
  <si>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</si>
  <si>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</si>
  <si>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</si>
  <si>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</si>
  <si>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</si>
  <si>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</si>
  <si>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</si>
  <si>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</si>
  <si>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</si>
  <si>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</si>
  <si>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</si>
  <si>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</si>
  <si>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</si>
  <si>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</si>
  <si>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</si>
  <si>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</si>
  <si>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</si>
  <si>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</si>
  <si>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</si>
  <si>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</si>
  <si>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</si>
  <si>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</si>
  <si>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</si>
  <si>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</si>
  <si>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</si>
  <si>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</si>
  <si>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</si>
  <si>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</si>
  <si>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</si>
  <si>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</si>
  <si>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</si>
  <si>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</si>
  <si>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</si>
  <si>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</si>
  <si>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</si>
  <si>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</si>
  <si>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</si>
  <si>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</si>
  <si>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</si>
  <si>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</si>
  <si>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</si>
  <si>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</si>
  <si>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</si>
  <si>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</si>
  <si>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</si>
  <si>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</si>
  <si>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</si>
  <si>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</si>
  <si>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</si>
  <si>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</si>
  <si>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</si>
  <si>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</si>
  <si>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</si>
  <si>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</si>
  <si>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</si>
  <si>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</si>
  <si>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</si>
  <si>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</si>
  <si>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</si>
  <si>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</si>
  <si>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</si>
  <si>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</si>
  <si>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</si>
  <si>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</si>
  <si>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</si>
  <si>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</si>
  <si>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</si>
  <si>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</si>
  <si>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</si>
  <si>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</si>
  <si>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</si>
  <si>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</si>
  <si>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</si>
  <si>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</si>
  <si>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</si>
  <si>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</si>
  <si>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</si>
  <si>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</si>
  <si>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</si>
  <si>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</si>
  <si>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</si>
  <si>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</si>
  <si>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</si>
  <si>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</si>
  <si>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</si>
  <si>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</si>
  <si>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</si>
  <si>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</si>
  <si>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</si>
  <si>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</si>
  <si>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</si>
  <si>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</si>
  <si>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</si>
  <si>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</si>
  <si>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</si>
  <si>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</si>
  <si>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</si>
  <si>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</si>
  <si>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</si>
  <si>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</si>
  <si>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</si>
  <si>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</si>
  <si>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</si>
  <si>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</si>
  <si>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</si>
  <si>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</si>
  <si>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</si>
  <si>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</si>
  <si>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</si>
  <si>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</si>
  <si>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</si>
  <si>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</si>
  <si>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</si>
  <si>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</si>
  <si>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</si>
  <si>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</si>
  <si>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</si>
  <si>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</si>
  <si>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</si>
  <si>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</si>
  <si>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</si>
  <si>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</si>
  <si>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</si>
  <si>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</si>
  <si>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</si>
  <si>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</si>
  <si>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</si>
  <si>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</si>
  <si>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</si>
  <si>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</si>
  <si>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</si>
  <si>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</si>
  <si>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</si>
  <si>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</si>
  <si>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</si>
  <si>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</si>
  <si>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</si>
  <si>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</si>
  <si>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</si>
  <si>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</si>
  <si>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</si>
  <si>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</si>
  <si>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</si>
  <si>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</si>
  <si>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</si>
  <si>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</si>
  <si>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</si>
  <si>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</si>
  <si>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</si>
  <si>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</si>
  <si>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</si>
  <si>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</si>
  <si>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</si>
  <si>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</si>
  <si>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</si>
  <si>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</si>
  <si>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</si>
  <si>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</si>
  <si>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</si>
  <si>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</si>
  <si>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</si>
  <si>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</si>
  <si>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</si>
  <si>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</si>
  <si>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</si>
  <si>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</si>
  <si>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</si>
  <si>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</si>
  <si>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</si>
  <si>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</si>
  <si>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</si>
  <si>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</si>
  <si>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</si>
  <si>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</si>
  <si>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</si>
  <si>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</si>
  <si>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</si>
  <si>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</si>
  <si>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</si>
  <si>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</si>
  <si>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</si>
  <si>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</si>
  <si>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</si>
  <si>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</si>
  <si>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</si>
  <si>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</si>
  <si>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</si>
  <si>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</si>
  <si>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</si>
  <si>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</si>
  <si>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</si>
  <si>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</si>
  <si>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</si>
  <si>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</si>
  <si>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</si>
  <si>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</si>
  <si>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</si>
  <si>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</si>
  <si>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</si>
  <si>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</si>
  <si>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</si>
  <si>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</si>
  <si>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</si>
  <si>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</si>
  <si>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</si>
  <si>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</si>
  <si>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</si>
  <si>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</si>
  <si>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</si>
  <si>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</si>
  <si>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</si>
  <si>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</si>
  <si>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</si>
  <si>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</si>
  <si>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</si>
  <si>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</si>
  <si>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</si>
  <si>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</si>
  <si>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</si>
  <si>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</si>
  <si>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</si>
  <si>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</si>
  <si>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</si>
  <si>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</si>
  <si>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</si>
  <si>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</si>
  <si>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</si>
  <si>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</si>
  <si>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</si>
  <si>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</si>
  <si>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</si>
  <si>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</si>
  <si>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</si>
  <si>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</si>
  <si>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</si>
  <si>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</si>
  <si>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</si>
  <si>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</si>
  <si>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</si>
  <si>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</si>
  <si>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</si>
  <si>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</si>
  <si>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</si>
  <si>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</si>
  <si>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</si>
  <si>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</si>
  <si>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</si>
  <si>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</si>
  <si>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</si>
  <si>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</si>
  <si>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</si>
  <si>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</si>
  <si>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</si>
  <si>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</si>
  <si>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</si>
  <si>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</si>
  <si>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</si>
  <si>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PCM-20251005-00000726</t>
  </si>
  <si>
    <t>Site located inside MOI need special permission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</si>
  <si>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</si>
  <si>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</si>
  <si>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</si>
  <si>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</si>
  <si>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</si>
  <si>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</si>
  <si>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</si>
  <si>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</si>
  <si>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</si>
  <si>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</si>
  <si>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</si>
  <si>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</si>
  <si>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30 min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</si>
  <si>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</si>
  <si>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</si>
  <si>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</si>
  <si>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</si>
  <si>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</si>
  <si>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</si>
  <si>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</si>
  <si>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</si>
  <si>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</si>
  <si>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</si>
  <si>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90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</si>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</sst>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272.16347881944239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45935.111904745369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45935.111904745369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45935.111904745369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45935.111904745369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45935.111904745369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45935.111904745369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45935.111904745369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45935.111904745369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45935.111904745369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45935.111904745369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45935.111904745369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45935.111904745369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45935.111904745369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45935.111904745369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45935.111904745369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45935.111904745369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45935.111904745369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45935.111904745369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45935.111904745369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45935.111904745369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45935.111904745369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45935.111904745369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45935.111904745369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45935.111904745369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45935.111904745369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45935.111904745369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45935.111904745369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45935.111904745369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45935.111904745369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45935.111904745369</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243.46012233795773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128.38482141203713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110.11206678240706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4</v>
      </c>
      <c r="D6" s="18" t="s">
        <v>26919</v>
      </c>
      <c r="E6" s="131" t="s">
        <v>39043</v>
      </c>
      <c r="F6" s="132">
        <v>45935.076180555552</v>
      </c>
      <c r="G6" s="133">
        <f ca="1">IFERROR(NOW()-F6,"-")</f>
        <v>3.5724189816392027E-2</v>
      </c>
      <c r="H6" s="132">
        <v>45935.070625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45935.111904745369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45935.111904745369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45935.111904745369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45935.111904745369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45935.111904745369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45935.111904745369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45935.111904745369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45935.111904745369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45935.111904745369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45935.111904745369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45935.111904745369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45935.111904745369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45935.111904745369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45935.111904745369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45935.111904745369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45935.111904745369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45935.111904745369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45935.111904745369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45935.111904745369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45935.111904745369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45935.111904745369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45935.111904745369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45935.111904745369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45935.111904745369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45935.111904745369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45935.111904745369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45935.111904745369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45935.111904745369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45935.111904745369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45935.111904745369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45935.111904745369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45935.111904745369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45935.111904745369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45935.111904745369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45935.111904745369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45935.111904745369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45935.111904745369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45935.111904745369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45935.111904745369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45935.111904745369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45935.111904745369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45935.111904745369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45935.111904745369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45935.111904745369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45935.111904745369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45935.111904745369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45935.111904745369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45935.111904745369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45935.111904745369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45935.111904745369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45935.111904745369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45935.111904745369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45935.111904745369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45935.111904745369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45935.111904745369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45935.111904745369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45935.111904745369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45935.111904745369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45935.111904745369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45935.111904745369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45935.111904745369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45935.111904745369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45935.111904745369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45935.111904745369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45935.111904745369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45935.111904745369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45935.111904745369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45935.111904745369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45935.111904745369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45935.111904745369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45935.111904745369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45935.111904745369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45935.111904745369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45935.111904745369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45935.111904745369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45935.111904745369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45935.111904745369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45935.111904745369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45935.111904745369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45935.111904745369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45935.111904745369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45935.111904745369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45935.111904745369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45935.111904745369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45935.111904745369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45935.111904745369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45935.111904745369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45935.111904745369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45935.111904745369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45935.111904745369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45935.111904745369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45935.111904745369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45935.111904745369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45935.111904745369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45935.111904745369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45935.111904745369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45935.111904745369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45935.111904745369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45935.111904745369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45935.111904745369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45935.111904745369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45935.111904745369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45935.111904745369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45935.111904745369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45935.111904745369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45935.111904745369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45935.111904745369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45935.111904745369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45935.111904745369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45935.111904745369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45935.111904745369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45935.111904745369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45935.111904745369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45935.111904745369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45935.111904745369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45935.111904745369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45935.111904745369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45935.111904745369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45935.111904745369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45935.111904745369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45935.111904745369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45935.111904745369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45935.111904745369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45935.111904745369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45935.111904745369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45935.111904745369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45935.111904745369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45935.111904745369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45935.111904745369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45935.111904745369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45935.111904745369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45935.111904745369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45935.111904745369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45935.111904745369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45935.111904745369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45935.111904745369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45935.111904745369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45935.111904745369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45935.111904745369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45935.111904745369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45935.111904745369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45935.111904745369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45935.111904745369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45935.111904745369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45935.111904745369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45935.111904745369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45935.111904745369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45935.111904745369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45935.111904745369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45935.111904745369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45935.111904745369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45935.111904745369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45935.111904745369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45935.111904745369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45935.111904745369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45935.111904745369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45935.111904745369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45935.111904745369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45935.111904745369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45935.111904745369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45935.111904745369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45935.111904745369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45935.111904745369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45935.111904745369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45935.111904745369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45935.111904745369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45935.111904745369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45935.111904745369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45935.111904745369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45935.111904745369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45935.111904745369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45935.111904745369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45935.111904745369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45935.111904745369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45935.111904745369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45935.111904745369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45935.111904745369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45935.111904745369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45935.111904745369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45935.111904745369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45935.111904745369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45935.111904745369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45935.111904745369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45935.111904745369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45935.111904745369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45935.111904745369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45935.111904745369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45935.111904745369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45935.111904745369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45935.111904745369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45935.111904745369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45935.111904745369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45935.111904745369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45935.111904745369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45935.111904745369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45935.111904745369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45935.111904745369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45935.111904745369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45935.111904745369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45935.111904745369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45935.111904745369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45935.111904745369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45935.111904745369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45935.111904745369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45935.111904745369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45935.111904745369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45935.111904745369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45935.111904745369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45935.111904745369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45935.111904745369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45935.111904745369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45935.111904745369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45935.111904745369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45935.111904745369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45935.111904745369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45935.111904745369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45935.111904745369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45935.111904745369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45935.111904745369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45935.111904745369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45935.111904745369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45935.111904745369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45935.111904745369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45935.111904745369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45935.111904745369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45935.111904745369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45935.111904745369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45935.111904745369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45935.111904745369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45935.111904745369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45935.111904745369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45935.111904745369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45935.111904745369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45935.111904745369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45935.111904745369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45935.111904745369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45935.111904745369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45935.111904745369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45935.111904745369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45935.111904745369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45935.111904745369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45935.111904745369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45935.111904745369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45935.111904745369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45935.111904745369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45935.111904745369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45935.111904745369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45935.111904745369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45935.111904745369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45935.111904745369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45935.111904745369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45935.111904745369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45935.111904745369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45935.111904745369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45935.111904745369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45935.111904745369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45935.111904745369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45935.111904745369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45935.111904745369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45935.111904745369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45935.111904745369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45935.111904745369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45935.111904745369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45935.111904745369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45935.111904745369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45935.111904745369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45935.111904745369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45935.111904745369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45935.111904745369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45935.111904745369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45935.111904745369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45935.111904745369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45935.111904745369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45935.111904745369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45935.111904745369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45935.111904745369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45935.111904745369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45935.111904745369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45935.111904745369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45935.111904745369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45935.111904745369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45935.111904745369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45935.111904745369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45935.111904745369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45935.111904745369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45935.111904745369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45935.111904745369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45935.111904745369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45935.111904745369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45935.111904745369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45935.111904745369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45935.111904745369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45935.111904745369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45935.111904745369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45935.111904745369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45935.111904745369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45935.111904745369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45935.111904745369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45935.111904745369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45935.111904745369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45935.111904745369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45935.111904745369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45935.111904745369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45935.111904745369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45935.111904745369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45935.111904745369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45935.111904745369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45935.111904745369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45935.111904745369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45935.111904745369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45935.111904745369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45935.111904745369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45935.111904745369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45935.111904745369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45935.111904745369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45935.111904745369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45935.111904745369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45935.111904745369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45935.111904745369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45935.111904745369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45935.111904745369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45935.111904745369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45935.111904745369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45935.111904745369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45935.111904745369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45935.111904745369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45935.111904745369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45935.111904745369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45935.111904745369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45935.111904745369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45935.111904745369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45935.111904745369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45935.111904745369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45935.111904745369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45935.111904745369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45935.111904745369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45935.111904745369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45935.111904745369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45935.111904745369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45935.111904745369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45935.111904745369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45935.111904745369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45935.111904745369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45935.111904745369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45935.111904745369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45935.111904745369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45935.111904745369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45935.111904745369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45935.111904745369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45935.111904745369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45935.111904745369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45935.111904745369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45935.111904745369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45935.111904745369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45935.111904745369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45935.111904745369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45935.111904745369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45935.111904745369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45935.111904745369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45935.111904745369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45935.111904745369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45935.111904745369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45935.111904745369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45935.111904745369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45935.111904745369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45935.111904745369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45935.111904745369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45935.111904745369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45935.111904745369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45935.111904745369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45935.111904745369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45935.111904745369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45935.111904745369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45935.111904745369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45935.111904745369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45935.111904745369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45935.111904745369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45935.111904745369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45935.111904745369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45935.111904745369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45935.111904745369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45935.111904745369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45935.111904745369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45935.111904745369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45935.111904745369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45935.111904745369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45935.111904745369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45935.111904745369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45935.111904745369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45935.111904745369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45935.111904745369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45935.111904745369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45935.111904745369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45935.111904745369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45935.111904745369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45935.111904745369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45935.111904745369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45935.111904745369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45935.111904745369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45935.111904745369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45935.111904745369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45935.111904745369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45935.111904745369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45935.111904745369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45935.111904745369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45935.111904745369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45935.111904745369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45935.111904745369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45935.111904745369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45935.111904745369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45935.111904745369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45935.111904745369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45935.111904745369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45935.111904745369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45935.111904745369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45935.111904745369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45935.111904745369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45935.111904745369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45935.111904745369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45935.111904745369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45935.111904745369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45935.111904745369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45935.111904745369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45935.111904745369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45935.111904745369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45935.111904745369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45935.111904745369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45935.111904745369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45935.111904745369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45935.111904745369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45935.111904745369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45935.111904745369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45935.111904745369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45935.111904745369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45935.111904745369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45935.111904745369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45935.111904745369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45935.111904745369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45935.111904745369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45935.111904745369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45935.111904745369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45935.111904745369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45935.111904745369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45935.111904745369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45935.111904745369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45935.111904745369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45935.111904745369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45935.111904745369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45935.111904745369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45935.111904745369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45935.111904745369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45935.111904745369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45935.111904745369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45935.111904745369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45935.111904745369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45935.111904745369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45935.111904745369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45935.111904745369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45935.111904745369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45935.111904745369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45935.111904745369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45935.111904745369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45935.111904745369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45935.111904745369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45935.111904745369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45935.111904745369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45935.111904745369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45935.111904745369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45935.111904745369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45935.111904745369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45935.111904745369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45935.111904745369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45935.111904745369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45935.111904745369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45935.111904745369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45935.111904745369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45935.111904745369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45935.111904745369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45935.111904745369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45935.111904745369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45935.111904745369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45935.111904745369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45935.111904745369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45935.111904745369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45935.111904745369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45935.111904745369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45935.111904745369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45935.111904745369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45935.111904745369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45935.111904745369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45935.111904745369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45935.111904745369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45935.111904745369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45935.111904745369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45935.111904745369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45935.111904745369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45935.111904745369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45935.111904745369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45935.111904745369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45935.111904745369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45935.111904745369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45935.111904745369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45935.111904745369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45935.111904745369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45935.111904745369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45935.111904745369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45935.111904745369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45935.111904745369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45935.111904745369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45935.111904745369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45935.111904745369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45935.111904745369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45935.111904745369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45935.111904745369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45935.111904745369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45935.111904745369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45935.111904745369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45935.111904745369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45935.111904745369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45935.111904745369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45935.111904745369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45935.111904745369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45935.111904745369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45935.111904745369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45935.111904745369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45935.111904745369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45935.111904745369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45935.111904745369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45935.111904745369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45935.111904745369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45935.111904745369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45935.111904745369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45935.111904745369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45935.111904745369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45935.111904745369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45935.111904745369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45935.111904745369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45935.111904745369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45935.111904745369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45935.111904745369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45935.111904745369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45935.111904745369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45935.111904745369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45935.111904745369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45935.111904745369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45935.111904745369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45935.111904745369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45935.111904745369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45935.111904745369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45935.111904745369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45935.111904745369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45935.111904745369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45935.111904745369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45935.111904745369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45935.111904745369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45935.111904745369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45935.111904745369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45935.111904745369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45935.111904745369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45935.111904745369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45935.111904745369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45935.111904745369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45935.111904745369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45935.111904745369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45935.111904745369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45935.111904745369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45935.111904745369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45935.111904745369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45935.111904745369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45935.111904745369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45935.111904745369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45935.111904745369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45935.111904745369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45935.111904745369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45935.111904745369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45935.111904745369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45935.111904745369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45935.111904745369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45935.111904745369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45935.111904745369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45935.111904745369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45935.111904745369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45935.111904745369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45935.111904745369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45935.111904745369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45935.111904745369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45935.111904745369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45935.111904745369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45935.111904745369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45935.111904745369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45935.111904745369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45935.111904745369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45935.111904745369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45935.111904745369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45935.111904745369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45935.111904745369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45935.111904745369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45935.111904745369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45935.111904745369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45935.111904745369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45935.111904745369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45935.111904745369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45935.111904745369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45935.111904745369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45935.111904745369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45935.111904745369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45935.111904745369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45935.111904745369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45935.111904745369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45935.111904745369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45935.111904745369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45935.111904745369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45935.111904745369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45935.111904745369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45935.111904745369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45935.111904745369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45935.111904745369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45935.111904745369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45935.111904745369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45935.111904745369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45935.111904745369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45935.111904745369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45935.111904745369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45935.111904745369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45935.111904745369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45935.111904745369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45935.111904745369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45935.111904745369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45935.111904745369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45935.111904745369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45935.111904745369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45935.111904745369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45935.111904745369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45935.111904745369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45935.111904745369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45935.111904745369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45935.111904745369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45935.111904745369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45935.111904745369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45935.111904745369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45935.111904745369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45935.111904745369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45935.111904745369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45935.111904745369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45935.111904745369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45935.111904745369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45935.111904745369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45935.111904745369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45935.111904745369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45935.111904745369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45935.111904745369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45935.111904745369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45935.111904745369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45935.111904745369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45935.111904745369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45935.111904745369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45935.111904745369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45935.111904745369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45935.111904745369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45935.111904745369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45935.111904745369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45935.111904745369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45935.111904745369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45935.111904745369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45935.111904745369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45935.111904745369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45935.111904745369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45935.111904745369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45935.111904745369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45935.111904745369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45935.111904745369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45935.111904745369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45935.111904745369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45935.111904745369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45935.111904745369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45935.111904745369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45935.111904745369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45935.111904745369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45935.111904745369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45935.111904745369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45935.111904745369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45935.111904745369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45935.111904745369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45935.111904745369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45935.111904745369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45935.111904745369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45935.111904745369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45935.111904745369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45935.111904745369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45935.111904745369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45935.111904745369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45935.111904745369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45935.111904745369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45935.111904745369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45935.111904745369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45935.111904745369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45935.111904745369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45935.111904745369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45935.111904745369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45935.111904745369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45935.111904745369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45935.111904745369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45935.111904745369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45935.111904745369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45935.111904745369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45935.111904745369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45935.111904745369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45935.111904745369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45935.111904745369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45935.111904745369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45935.111904745369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45935.111904745369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45935.111904745369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45935.111904745369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45935.111904745369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45935.111904745369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45935.111904745369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45935.111904745369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45935.111904745369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45935.111904745369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45935.111904745369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45935.111904745369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45935.111904745369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45935.111904745369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45935.111904745369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45935.111904745369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45935.111904745369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45935.111904745369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45935.111904745369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45935.111904745369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45935.111904745369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45935.111904745369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45935.111904745369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45935.111904745369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45935.111904745369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45935.111904745369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45935.111904745369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45935.111904745369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45935.111904745369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45935.111904745369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45935.111904745369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45935.111904745369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45935.111904745369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45935.111904745369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45935.111904745369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45935.111904745369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45935.111904745369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45935.111904745369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45935.111904745369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45935.111904745369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45935.111904745369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45935.111904745369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45935.111904745369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45935.111904745369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45935.111904745369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45935.111904745369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45935.111904745369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45935.111904745369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45935.111904745369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45935.111904745369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45935.111904745369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45935.111904745369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45935.111904745369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45935.111904745369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45935.111904745369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45935.111904745369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45935.111904745369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45935.111904745369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45935.111904745369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45935.111904745369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45935.111904745369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45935.111904745369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45935.111904745369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45935.111904745369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45935.111904745369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45935.111904745369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45935.111904745369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45935.111904745369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45935.111904745369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45935.111904745369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45935.111904745369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45935.111904745369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45935.111904745369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45935.111904745369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45935.111904745369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45935.111904745369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45935.111904745369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45935.111904745369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45935.111904745369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45935.111904745369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45935.111904745369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45935.111904745369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45935.111904745369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45935.111904745369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45935.111904745369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45935.111904745369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45935.111904745369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45935.111904745369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45935.111904745369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45935.111904745369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45935.111904745369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45935.111904745369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45935.111904745369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45935.111904745369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45935.111904745369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45935.111904745369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45935.111904745369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45935.111904745369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45935.111904745369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45935.111904745369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45935.111904745369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45935.111904745369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45935.111904745369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45935.111904745369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45935.111904745369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45935.111904745369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45935.111904745369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45935.111904745369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45935.111904745369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45935.111904745369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45935.111904745369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45935.111904745369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45935.111904745369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45935.111904745369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45935.111904745369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45935.111904745369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45935.111904745369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45935.111904745369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45935.111904745369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45935.111904745369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45935.111904745369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45935.111904745369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45935.111904745369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45935.111904745369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45935.111904745369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45935.111904745369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45935.111904745369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45935.111904745369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45935.111904745369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45935.111904745369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45935.111904745369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45935.111904745369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45935.111904745369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45935.111904745369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45935.111904745369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45935.111904745369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45935.111904745369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45935.111904745369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45935.111904745369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45935.111904745369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45935.111904745369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45935.111904745369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45935.111904745369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45935.111904745369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45935.111904745369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45935.111904745369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45935.111904745369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45935.111904745369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45935.111904745369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45935.111904745369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45935.111904745369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45935.111904745369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45935.111904745369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45935.111904745369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45935.111904745369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45935.111904745369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45935.111904745369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45935.111904745369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45935.111904745369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45935.111904745369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45935.111904745369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45935.111904745369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45935.111904745369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45935.111904745369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45935.111904745369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45935.111904745369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45935.111904745369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45935.111904745369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45935.111904745369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45935.111904745369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45935.111904745369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45935.111904745369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45935.111904745369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45935.111904745369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45935.111904745369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45935.111904745369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45935.111904745369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45935.111904745369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45935.111904745369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45935.111904745369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45935.111904745369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45935.111904745369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45935.111904745369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45935.111904745369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45935.111904745369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45935.111904745369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45935.111904745369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45935.111904745369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45935.111904745369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45935.111904745369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45935.111904745369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45935.111904745369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45935.111904745369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45935.111904745369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45935.111904745369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45935.111904745369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45935.111904745369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45935.111904745369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45935.111904745369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45935.111904745369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45935.111904745369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45935.111904745369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45935.111904745369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45935.111904745369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45935.111904745369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45935.111904745369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45935.111904745369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45935.111904745369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45935.111904745369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45935.111904745369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45935.111904745369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45935.111904745369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45935.111904745369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45935.111904745369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45935.111904745369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45935.111904745369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45935.111904745369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45935.111904745369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45935.111904745369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45935.111904745369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45935.111904745369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45935.111904745369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45935.111904745369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45935.111904745369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45935.111904745369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45935.111904745369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45935.111904745369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45935.111904745369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45935.111904745369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45935.111904745369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45935.111904745369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45935.111904745369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45935.111904745369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45935.111904745369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45935.111904745369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45935.111904745369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45935.111904745369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45935.111904745369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45935.111904745369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45935.111904745369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45935.111904745369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45935.111904745369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45935.111904745369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45935.111904745369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45935.111904745369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45935.111904745369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45935.111904745369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45935.111904745369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45935.111904745369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45935.111904745369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45935.111904745369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45935.111904745369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45935.111904745369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45935.111904745369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45935.111904745369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45935.111904745369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45935.111904745369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45935.111904745369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45935.111904745369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45935.111904745369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45935.111904745369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45935.111904745369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45935.111904745369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45935.111904745369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45935.111904745369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45935.111904745369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45935.111904745369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45935.111904745369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45935.111904745369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45935.111904745369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45935.111904745369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45935.111904745369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45935.111904745369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45935.111904745369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45935.111904745369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45935.111904745369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45935.111904745369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45935.111904745369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45935.111904745369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45935.111904745369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45935.111904745369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45935.111904745369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45935.111904745369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45935.111904745369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45935.111904745369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45935.111904745369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45935.111904745369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45935.111904745369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45935.111904745369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45935.111904745369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45935.111904745369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45935.111904745369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45935.111904745369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45935.111904745369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45935.111904745369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45935.111904745369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45935.111904745369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45935.111904745369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45935.111904745369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45935.111904745369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45935.111904745369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45935.111904745369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45935.111904745369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45935.111904745369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45935.111904745369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45935.111904745369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45935.111904745369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45935.111904745369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45935.111904745369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45935.111904745369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45935.111904745369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45935.111904745369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45935.111904745369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45935.111904745369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45935.111904745369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45935.111904745369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45935.111904745369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45935.111904745369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45935.111904745369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45935.111904745369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45935.111904745369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45935.111904745369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45935.111904745369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45935.111904745369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45935.111904745369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45935.111904745369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45935.111904745369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45935.111904745369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45935.111904745369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45935.111904745369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45935.111904745369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45935.111904745369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45935.111904745369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45935.111904745369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45935.111904745369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45935.111904745369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45935.111904745369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45935.111904745369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45935.111904745369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45935.111904745369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45935.111904745369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45935.111904745369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45935.111904745369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45935.111904745369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45935.111904745369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45935.111904745369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45935.111904745369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45935.111904745369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45935.111904745369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45935.111904745369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45935.111904745369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45935.111904745369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45935.111904745369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45935.111904745369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45935.111904745369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45935.111904745369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45935.111904745369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45935.111904745369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45935.111904745369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45935.111904745369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45935.111904745369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45935.111904745369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45935.111904745369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45935.111904745369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45935.111904745369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45935.111904745369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45935.111904745369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45935.111904745369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45935.111904745369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45935.111904745369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45935.111904745369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45935.111904745369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45935.111904745369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45935.111904745369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45935.111904745369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45935.111904745369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45935.111904745369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45935.111904745369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45935.111904745369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45935.111904745369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45935.111904745369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45935.111904745369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45935.111904745369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45935.111904745369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45935.111904745369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45935.111904745369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45935.111904745369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45935.111904745369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45935.111904745369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45935.111904745369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45935.111904745369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45935.111904745369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45935.111904745369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45935.111904745369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45935.111904745369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45935.111904745369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45935.111904745369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45935.111904745369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45935.111904745369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45935.111904745369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45935.111904745369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45935.111904745369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45935.111904745369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45935.111904745369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45935.111904745369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45935.111904745369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45935.111904745369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45935.111904745369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45935.111904745369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45935.111904745369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45935.111904745369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45935.111904745369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45935.111904745369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45935.111904745369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45935.111904745369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45935.111904745369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45935.111904745369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45935.111904745369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45935.111904745369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45935.111904745369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45935.111904745369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45935.111904745369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45935.111904745369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45935.111904745369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45935.111904745369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45935.111904745369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45935.111904745369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45935.111904745369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45935.111904745369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45935.111904745369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45935.111904745369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45935.111904745369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45935.111904745369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45935.111904745369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45935.111904745369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45935.111904745369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45935.111904745369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45935.111904745369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45935.111904745369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45935.111904745369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45935.111904745369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45935.111904745369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45935.111904745369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45935.111904745369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45935.111904745369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45935.111904745369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45935.111904745369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45935.111904745369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45935.111904745369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45935.111904745369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45935.111904745369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45935.111904745369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45935.111904745369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45935.111904745369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45935.111904745369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45935.111904745369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45935.111904745369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45935.111904745369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45935.111904745369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45935.111904745369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45935.111904745369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45935.111904745369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45935.111904745369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45935.111904745369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45935.111904745369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45935.111904745369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45935.111904745369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45935.111904745369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45935.111904745369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45935.111904745369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45935.111904745369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45935.111904745369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45935.111904745369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45935.111904745369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45935.111904745369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45935.111904745369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45935.111904745369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45935.111904745369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45935.111904745369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45935.111904745369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45935.111904745369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45935.111904745369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45935.111904745369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45935.111904745369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45935.111904745369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45935.111904745369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45935.111904745369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45935.111904745369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45935.111904745369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45935.111904745369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45935.111904745369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45935.111904745369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45935.111904745369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45935.111904745369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45935.111904745369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45935.111904745369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45935.111904745369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45935.111904745369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45935.111904745369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45935.111904745369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45935.111904745369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45935.111904745369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45935.111904745369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45935.111904745369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45935.111904745369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45935.111904745369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45935.111904745369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45935.111904745369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45935.111904745369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45935.111904745369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45935.111904745369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45935.111904745369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45935.111904745369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45935.111904745369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45935.111904745369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45935.111904745369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45935.111904745369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45935.111904745369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45935.111904745369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45935.111904745369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45935.111904745369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45935.111904745369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45935.111904745369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45935.111904745369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45935.111904745369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45935.111904745369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45935.111904745369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45935.111904745369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45935.111904745369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45935.111904745369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45935.111904745369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45935.111904745369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45935.111904745369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45935.111904745369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45935.111904745369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45935.111904745369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45935.111904745369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45935.111904745369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45935.111904745369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45935.111904745369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45935.111904745369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45935.111904745369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45935.111904745369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45935.111904745369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45935.111904745369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45935.111904745369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45935.111904745369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45935.111904745369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45935.111904745369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45935.111904745369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45935.111904745369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45935.111904745369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45935.111904745369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45935.111904745369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45935.111904745369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45935.111904745369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45935.111904745369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45935.111904745369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45935.111904745369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45935.111904745369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45935.111904745369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45935.111904745369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45935.111904745369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45935.111904745369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45935.111904745369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45935.111904745369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45935.111904745369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45935.111904745369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45935.111904745369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45935.111904745369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45935.111904745369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45935.111904745369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45935.111904745369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45935.111904745369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45935.111904745369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45935.111904745369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45935.111904745369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45935.111904745369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45935.111904745369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45935.111904745369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45935.111904745369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45935.111904745369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45935.111904745369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45935.111904745369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45935.111904745369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45935.111904745369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45935.111904745369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45935.111904745369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45935.111904745369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45935.111904745369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45935.111904745369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45935.111904745369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45935.111904745369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45935.111904745369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45935.111904745369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45935.111904745369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45935.111904745369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45935.111904745369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45935.111904745369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45935.111904745369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45935.111904745369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45935.111904745369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45935.111904745369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45935.111904745369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45935.111904745369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45935.111904745369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45935.111904745369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45935.111904745369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45935.111904745369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45935.111904745369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45935.111904745369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45935.111904745369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45935.111904745369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45935.111904745369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45935.111904745369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45935.111904745369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45935.111904745369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45935.111904745369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45935.111904745369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45935.111904745369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45935.111904745369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45935.111904745369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45935.111904745369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45935.111904745369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45935.111904745369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45935.111904745369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45935.111904745369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45935.111904745369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45935.111904745369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45935.111904745369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45935.111904745369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45935.111904745369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45935.111904745369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45935.111904745369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45935.111904745369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45935.111904745369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45935.111904745369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45935.111904745369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45935.111904745369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45935.111904745369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45935.111904745369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45935.111904745369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45935.111904745369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45935.111904745369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45935.111904745369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45935.111904745369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45935.111904745369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45935.111904745369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45935.111904745369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45935.111904745369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45935.111904745369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45935.111904745369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45935.111904745369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45935.111904745369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45935.111904745369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45935.111904745369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45935.111904745369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45935.111904745369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45935.111904745369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45935.111904745369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45935.111904745369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45935.111904745369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45935.111904745369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45935.111904745369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45935.111904745369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45935.111904745369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45935.111904745369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45935.111904745369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45935.111904745369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45935.111904745369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45935.111904745369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45935.111904745369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45935.111904745369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45935.111904745369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45935.111904745369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45935.111904745369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45935.111904745369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45935.111904745369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45935.111904745369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45935.111904745369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45935.111904745369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45935.111904745369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45935.111904745369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45935.111904745369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45935.111904745369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45935.111904745369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45935.111904745369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45935.111904745369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45935.111904745369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45935.111904745369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45935.111904745369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45935.111904745369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45935.111904745369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45935.111904745369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45935.111904745369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45935.111904745369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45935.111904745369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45935.111904745369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45935.111904745369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45935.111904745369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45935.111904745369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45935.111904745369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45935.111904745369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45935.111904745369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45935.111904745369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45935.111904745369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45935.111904745369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45935.111904745369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45935.111904745369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45935.111904745369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45935.111904745369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45935.111904745369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45935.111904745369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45935.111904745369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45935.111904745369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45935.111904745369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45935.111904745369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45935.111904745369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45935.111904745369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45935.111904745369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45935.111904745369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45935.111904745369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45935.111904745369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45935.111904745369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45935.111904745369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45935.111904745369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45935.111904745369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45935.111904745369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45935.111904745369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45935.111904745369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45935.111904745369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45935.111904745369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45935.111904745369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45935.111904745369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45935.111904745369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45935.111904745369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45935.111904745369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45935.111904745369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45935.111904745369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45935.111904745369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45935.111904745369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45935.111904745369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45935.111904745369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45935.111904745369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45935.111904745369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45935.111904745369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45935.111904745369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45935.111904745369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45935.111904745369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45935.111904745369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45935.111904745369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45935.111904745369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45935.111904745369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45935.111904745369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45935.111904745369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45935.111904745369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45935.111904745369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45935.111904745369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45935.111904745369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45935.111904745369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45935.111904745369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45935.111904745369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45935.111904745369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45935.111904745369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45935.111904745369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45935.111904745369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45935.111904745369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45935.111904745369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45935.111904745369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45935.111904745369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45935.111904745369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45935.111904745369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45935.111904745369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45935.111904745369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45935.111904745369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45935.111904745369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45935.111904745369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45935.111904745369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45935.111904745369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45935.111904745369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45935.111904745369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45935.111904745369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45935.111904745369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45935.111904745369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45935.111904745369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45935.111904745369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45935.111904745369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45935.111904745369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45935.111904745369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45935.111904745369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45935.111904745369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45935.111904745369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45935.111904745369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45935.111904745369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45935.111904745369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45935.111904745369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45935.111904745369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45935.111904745369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45935.111904745369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45935.111904745369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45935.111904745369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45935.111904745369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45935.111904745369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45935.111904745369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45935.111904745369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45935.111904745369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45935.111904745369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45935.111904745369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45935.111904745369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45935.111904745369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45935.111904745369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45935.111904745369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45935.111904745369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45935.111904745369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45935.111904745369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45935.111904745369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45935.111904745369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45935.111904745369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45935.111904745369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45935.111904745369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231.63118715277233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4.2216269675918738</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39043</v>
      </c>
      <c r="F4" s="113">
        <v>45934.702430555553</v>
      </c>
      <c r="G4" s="114">
        <f ca="1">IFERROR(NOW()-F4,"")</f>
        <v>0.40947418981522787</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0.26607141203567153</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34306</v>
      </c>
      <c r="E6" s="112" t="s">
        <v>38964</v>
      </c>
      <c r="F6" s="113">
        <v>45934.995312500003</v>
      </c>
      <c r="G6" s="114">
        <f ca="1">IFERROR(NOW()-F6,"")</f>
        <v>0.11659224536560941</v>
      </c>
      <c r="H6" s="113">
        <v>45934.989328703705</v>
      </c>
      <c r="I6" s="110" t="str">
        <f>IFERROR(VLOOKUP(D6,DB!A:F,6,0),"")</f>
        <v>SCECO</v>
      </c>
      <c r="J6" s="110" t="str">
        <f>IFERROR(VLOOKUP(D6,DB!A:G,7,0),"")</f>
        <v>Dead</v>
      </c>
      <c r="K6" s="115" t="s">
        <v>39064</v>
      </c>
      <c r="L6" s="107" t="str">
        <f>IFERROR(VLOOKUP(D6,DB!A:I,9,0),"")</f>
        <v>Latis</v>
      </c>
    </row>
    <row r="7" spans="1:16" ht="15" customHeight="1">
      <c r="A7" s="110" t="s">
        <v>39065</v>
      </c>
      <c r="B7" s="110" t="str">
        <f>IFERROR(VLOOKUP(D7,DB!A:K,11,0),"")</f>
        <v>R4</v>
      </c>
      <c r="C7" s="111">
        <v>1</v>
      </c>
      <c r="D7" s="107" t="s">
        <v>36696</v>
      </c>
      <c r="E7" s="112" t="s">
        <v>38964</v>
      </c>
      <c r="F7" s="113">
        <v>45935.029861111114</v>
      </c>
      <c r="G7" s="114">
        <f ca="1">IFERROR(NOW()-F7,"")</f>
        <v>8.2043634254659992E-2</v>
      </c>
      <c r="H7" s="113">
        <v>45935.037893518522</v>
      </c>
      <c r="I7" s="110" t="str">
        <f>IFERROR(VLOOKUP(D7,DB!A:F,6,0),"")</f>
        <v>Generator-SG</v>
      </c>
      <c r="J7" s="110" t="str">
        <f>IFERROR(VLOOKUP(D7,DB!A:G,7,0),"")</f>
        <v>Dead</v>
      </c>
      <c r="K7" s="115" t="s">
        <v>39066</v>
      </c>
      <c r="L7" s="107" t="str">
        <f>IFERROR(VLOOKUP(D7,DB!A:I,9,0),"")</f>
        <v>Latis</v>
      </c>
    </row>
    <row r="8" spans="1:16" ht="15" customHeight="1">
      <c r="A8" s="110" t="s">
        <v>39067</v>
      </c>
      <c r="B8" s="110" t="str">
        <f>IFERROR(VLOOKUP(D8,DB!A:K,11,0),"")</f>
        <v>R4</v>
      </c>
      <c r="C8" s="111">
        <v>2</v>
      </c>
      <c r="D8" s="107" t="s">
        <v>25891</v>
      </c>
      <c r="E8" s="112" t="s">
        <v>38964</v>
      </c>
      <c r="F8" s="113"/>
      <c r="G8" s="114">
        <f ca="1">IFERROR(NOW()-F8,"")</f>
        <v>45935.111904745369</v>
      </c>
      <c r="H8" s="113">
        <v>45935.07104166667</v>
      </c>
      <c r="I8" s="110" t="str">
        <f>IFERROR(VLOOKUP(D8,DB!A:F,6,0),"")</f>
        <v>Generator-SG</v>
      </c>
      <c r="J8" s="110" t="str">
        <f>IFERROR(VLOOKUP(D8,DB!A:G,7,0),"")</f>
        <v>Good</v>
      </c>
      <c r="K8" s="115" t="s">
        <v>39068</v>
      </c>
      <c r="L8" s="107" t="str">
        <f>IFERROR(VLOOKUP(D8,DB!A:I,9,0),"")</f>
        <v>Latis</v>
      </c>
    </row>
    <row r="9" spans="1:16" ht="15" customHeight="1">
      <c r="A9" s="110"/>
      <c r="B9" s="110" t="str">
        <f>IFERROR(VLOOKUP(D9,DB!A:K,11,0),"")</f>
        <v/>
      </c>
      <c r="C9" s="111"/>
      <c r="D9" s="107"/>
      <c r="E9" s="112"/>
      <c r="F9" s="113"/>
      <c r="G9" s="114">
        <f ca="1">IFERROR(NOW()-F9,"")</f>
        <v>45935.111904745369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45935.111904745369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45935.111904745369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45935.111904745369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45935.111904745369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45935.111904745369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45935.111904745369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45935.111904745369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45935.111904745369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45935.111904745369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45935.111904745369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45935.111904745369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45935.111904745369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45935.111904745369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45935.111904745369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45935.111904745369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45935.111904745369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45935.111904745369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45935.111904745369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45935.111904745369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45935.111904745369</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tabSelected="1" workbookViewId="0">
      <selection activeCell="F12" sqref="F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43.279844560180209</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8.9230274305518833</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37" t="s">
        <v>35936</v>
      </c>
      <c r="E4" s="37" t="s">
        <v>38964</v>
      </c>
      <c r="F4" s="38">
        <v>45934.852303240739</v>
      </c>
      <c r="G4" s="39">
        <f ca="1">IFERROR(NOW()-F4,"-")</f>
        <v>0.25960150462924503</v>
      </c>
      <c r="H4" s="38">
        <v>45934.846458333333</v>
      </c>
      <c r="I4" s="37" t="str">
        <f>IFERROR(VLOOKUP(D4,DB!A:F,6,0),"")</f>
        <v>Generator-SG</v>
      </c>
      <c r="J4" s="37" t="str">
        <f>IFERROR(VLOOKUP(D4,DB!A:G,7,0),"")</f>
        <v>Vandalized</v>
      </c>
      <c r="K4" s="37" t="s">
        <v>39074</v>
      </c>
      <c r="L4" s="37" t="str">
        <f>IFERROR(VLOOKUP(D4,DB!A:I,9,0),"")</f>
        <v>Latis</v>
      </c>
      <c r="M4" s="136"/>
    </row>
    <row r="5" spans="1:13" ht="15">
      <c r="A5" s="37" t="s">
        <v>39075</v>
      </c>
      <c r="B5" s="37" t="str">
        <f>IFERROR(VLOOKUP(D5,DB!A:K,11,0),"")</f>
        <v>R5</v>
      </c>
      <c r="C5" s="37">
        <v>1</v>
      </c>
      <c r="D5" s="37" t="s">
        <v>35786</v>
      </c>
      <c r="E5" s="37" t="s">
        <v>38964</v>
      </c>
      <c r="F5" s="38">
        <v>45935.085520833331</v>
      </c>
      <c r="G5" s="39">
        <f ca="1">IFERROR(NOW()-F5,"-")</f>
        <v>2.6383912037999835E-2</v>
      </c>
      <c r="H5" s="38">
        <v>45935.078923611109</v>
      </c>
      <c r="I5" s="37" t="str">
        <f>IFERROR(VLOOKUP(D5,DB!A:F,6,0),"")</f>
        <v>Generator-SG</v>
      </c>
      <c r="J5" s="37" t="str">
        <f>IFERROR(VLOOKUP(D5,DB!A:G,7,0),"")</f>
        <v>Vandalized</v>
      </c>
      <c r="K5" s="37" t="s">
        <v>39074</v>
      </c>
      <c r="L5" s="37" t="str">
        <f>IFERROR(VLOOKUP(D5,DB!A:I,9,0),"")</f>
        <v>Latis</v>
      </c>
      <c r="M5" s="136"/>
    </row>
    <row r="6" spans="1:13" ht="15">
      <c r="A6" s="37" t="s">
        <v>39076</v>
      </c>
      <c r="B6" s="37" t="str">
        <f>IFERROR(VLOOKUP(D6,DB!A:K,11,0),"")</f>
        <v>R5</v>
      </c>
      <c r="C6" s="37">
        <v>2</v>
      </c>
      <c r="D6" s="37" t="s">
        <v>38501</v>
      </c>
      <c r="E6" s="37" t="s">
        <v>38964</v>
      </c>
      <c r="F6" s="38">
        <v>45935.109479166669</v>
      </c>
      <c r="G6" s="39">
        <f ca="1">IFERROR(NOW()-F6,"-")</f>
        <v>2.4255786993307993E-3</v>
      </c>
      <c r="H6" s="38">
        <v>45935.102731481478</v>
      </c>
      <c r="I6" s="37" t="str">
        <f>IFERROR(VLOOKUP(D6,DB!A:F,6,0),"")</f>
        <v>Generator-SG</v>
      </c>
      <c r="J6" s="37" t="str">
        <f>IFERROR(VLOOKUP(D6,DB!A:G,7,0),"")</f>
        <v>Vandalized</v>
      </c>
      <c r="K6" s="37" t="s">
        <v>39077</v>
      </c>
      <c r="L6" s="37" t="str">
        <f>IFERROR(VLOOKUP(D6,DB!A:I,9,0),"")</f>
        <v>Latis</v>
      </c>
      <c r="M6" s="136"/>
    </row>
    <row r="7" spans="1:13" ht="15">
      <c r="A7" s="37"/>
      <c r="B7" s="37" t="str">
        <f>IFERROR(VLOOKUP(D7,DB!A:K,11,0),"")</f>
        <v/>
      </c>
      <c r="C7" s="37"/>
      <c r="D7" s="37"/>
      <c r="E7" s="37"/>
      <c r="F7" s="38"/>
      <c r="G7" s="39">
        <f ca="1">IFERROR(NOW()-F7,"-")</f>
        <v>45935.111904745369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45935.111904745369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45935.111904745369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45935.111904745369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45935.111904745369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45935.111904745369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45935.111904745369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45935.111904745369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45935.111904745369</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45935.111904745369</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45935.111904745369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45935.111904745369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45935.111904745369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45935.111904745369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45935.111904745369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45935.111904745369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45935.111904745369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45935.111904745369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45935.111904745369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45935.111904745369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45935.111904745369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45935.111904745369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45935.111904745369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45935.111904745369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45935.111904745369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45935.111904745369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45935.111904745369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45935.111904745369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45935.111904745369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45935.111904745369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45935.111904745369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45935.111904745369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45935.111904745369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45935.111904745369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45935.111904745369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45935.111904745369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45935.111904745369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45935.111904745369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45935.111904745369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45935.111904745369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45935.111904745369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45935.111904745369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45935.111904745369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45935.111904745369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45935.111904745369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45935.111904745369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45935.111904745369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45935.111904745369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45935.111904745369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45935.111904745369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45935.111904745369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45935.111904745369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45935.111904745369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45935.111904745369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45935.111904745369</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45935.111904745369</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45935.111904745369</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45935.111904745369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45935.111904745369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45935.111904745369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45935.111904745369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45935.111904745369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45935.111904745369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45935.111904745369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45935.111904745369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45935.111904745369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45935.111904745369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45935.111904745369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45935.111904745369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45935.111904745369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45935.111904745369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45935.111904745369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45935.111904745369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45935.111904745369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45935.111904745369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45935.111904745369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45935.111904745369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45935.111904745369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45935.111904745369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45935.111904745369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45935.111904745369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45935.111904745369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45935.111904745369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45935.111904745369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45935.111904745369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45935.111904745369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45935.111904745369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45935.111904745369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45935.111904745369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45935.111904745369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45935.111904745369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45935.111904745369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45935.111904745369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45935.111904745369</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45935.111904745369</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45935.111904745369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45935.111904745369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45935.111904745369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45935.111904745369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45935.111904745369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45935.111904745369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45935.111904745369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45935.111904745369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45935.111904745369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45935.111904745369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45935.111904745369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45935.111904745369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45935.111904745369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45935.111904745369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45935.111904745369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45935.111904745369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45935.111904745369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45935.111904745369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45935.111904745369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45935.111904745369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45935.111904745369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45935.111904745369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45935.111904745369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45935.111904745369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45935.111904745369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45935.111904745369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45935.111904745369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45935.111904745369</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45935.111904745369</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45935.111904745369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45935.111904745369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45935.111904745369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45935.111904745369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45935.111904745369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45935.111904745369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45935.111904745369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45935.111904745369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45935.111904745369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45935.111904745369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45935.111904745369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45935.111904745369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45935.111904745369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45935.111904745369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45935.111904745369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45935.111904745369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45935.111904745369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45935.111904745369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45935.111904745369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45935.111904745369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45935.111904745369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45935.111904745369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45935.111904745369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45935.111904745369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45935.111904745369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45935.111904745369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45935.111904745369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45935.111904745369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45935.111904745369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45935.111904745369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45935.111904745369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45935.111904745369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45935.111904745369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45935.111904745369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45935.111904745369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45935.111904745369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45935.111904745369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45935.111904745369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45935.111904745369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45935.111904745369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45935.111904745369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45935.111904745369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45935.111904745369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45935.111904745369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45935.111904745369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45935.111904745369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45935.111904745369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45935.111904745369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45935.111904745369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45935.111904745369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45935.111904745369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45935.111904745369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45935.111904745369</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45935.111904745369</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45933.880972222221</v>
      </c>
      <c r="G2" s="139">
        <f ca="1">IFERROR(NOW()-F2,"-")</f>
        <v>1.230932523147203</v>
      </c>
      <c r="H2" s="140">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8.3390575231460389</v>
      </c>
      <c r="H3" s="140">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38964</v>
      </c>
      <c r="F4" s="138">
        <v>45934.942245370374</v>
      </c>
      <c r="G4" s="139">
        <f ca="1">IFERROR(NOW()-F4,"-")</f>
        <v>0.16965937499480788</v>
      </c>
      <c r="H4" s="140">
        <v>45934.470231481479</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39083</v>
      </c>
      <c r="B5" s="137" t="str">
        <f>IFERROR(VLOOKUP(D5,DB!A:K,11,0),"")</f>
        <v>R6</v>
      </c>
      <c r="C5" s="137">
        <v>1</v>
      </c>
      <c r="D5" s="137" t="s">
        <v>33684</v>
      </c>
      <c r="E5" s="137" t="s">
        <v>38964</v>
      </c>
      <c r="F5" s="140">
        <v>45933.705324074072</v>
      </c>
      <c r="G5" s="139">
        <f ca="1">IFERROR(NOW()-F5,"-")</f>
        <v>1.4065806712969788</v>
      </c>
      <c r="H5" s="140">
        <v>45933.228229166663</v>
      </c>
      <c r="I5" s="137" t="str">
        <f>IFERROR(VLOOKUP(D5,DB!A:F,6,0),"")</f>
        <v>SCECO</v>
      </c>
      <c r="J5" s="137" t="str">
        <f>IFERROR(VLOOKUP(D5,DB!A:G,7,0),"")</f>
        <v>Weak</v>
      </c>
      <c r="K5" s="137" t="s">
        <v>39084</v>
      </c>
      <c r="L5" s="137" t="str">
        <f>IFERROR(VLOOKUP(D5,DB!A:I,9,0),"")</f>
        <v>Latis</v>
      </c>
    </row>
    <row r="6" spans="1:16383" ht="31.5" customHeight="1">
      <c r="A6" s="121"/>
      <c r="B6" s="137" t="str">
        <f>IFERROR(VLOOKUP(D6,DB!A:K,11,0),"")</f>
        <v/>
      </c>
      <c r="C6" s="137"/>
      <c r="D6" s="137"/>
      <c r="E6" s="137"/>
      <c r="F6" s="137"/>
      <c r="G6" s="137">
        <f ca="1">IFERROR(NOW()-F6,"-")</f>
        <v>45935.111904745369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45935.111904745369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45935.111904745369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45935.111904745369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45935.111904745369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45935.111904745369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45935.111904745369</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45935.111904745369</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45935.111904745369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45935.111904745369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45935.111904745369</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45935.111904745369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45935.111904745369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45935.111904745369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45935.111904745369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45935.111904745369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45935.111904745369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45935.111904745369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45935.111904745369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45935.111904745369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45935.111904745369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45935.111904745369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45935.111904745369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45935.111904745369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45935.111904745369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45935.111904745369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45935.111904745369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45935.111904745369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45935.111904745369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45935.111904745369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45935.111904745369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45935.111904745369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45935.111904745369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45935.111904745369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45935.111904745369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45935.111904745369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45935.111904745369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45935.111904745369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45935.111904745369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45935.111904745369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45935.111904745369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45935.111904745369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45935.111904745369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45935.111904745369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45935.111904745369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45935.111904745369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45935.111904745369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45935.111904745369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45935.111904745369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45935.111904745369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45935.111904745369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45935.111904745369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45935.111904745369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45935.111904745369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45935.111904745369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45935.111904745369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45935.111904745369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45935.111904745369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45935.111904745369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45935.111904745369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45935.111904745369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45935.111904745369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45935.111904745369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45935.111904745369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45935.111904745369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45935.111904745369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45935.111904745369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45935.111904745369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45935.111904745369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45935.111904745369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45935.111904745369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45935.111904745369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45935.111904745369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45935.111904745369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45935.111904745369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45935.111904745369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45935.111904745369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45935.111904745369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45935.111904745369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45935.111904745369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45935.111904745369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45935.111904745369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45935.111904745369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45935.111904745369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45935.111904745369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45935.111904745369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45935.111904745369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45935.111904745369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45935.111904745369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45935.111904745369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45935.111904745369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45935.111904745369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45935.111904745369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45935.111904745369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45935.111904745369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45935.111904745369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45935.111904745369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45935.111904745369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45935.111904745369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45935.111904745369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45935.111904745369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45935.111904745369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45935.111904745369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45935.111904745369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45935.111904745369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45935.111904745369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45935.111904745369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45935.111904745369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45935.111904745369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45935.111904745369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45935.111904745369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45935.111904745369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45935.111904745369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45935.111904745369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45935.111904745369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45935.111904745369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45935.111904745369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45935.111904745369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45935.111904745369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45935.111904745369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45935.111904745369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45935.111904745369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45935.111904745369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45935.111904745369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45935.111904745369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45935.111904745369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45935.111904745369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45935.111904745369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45935.111904745369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45935.111904745369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45935.111904745369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45935.111904745369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45935.111904745369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45935.111904745369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45935.111904745369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45935.111904745369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45935.111904745369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45935.111904745369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45935.111904745369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45935.111904745369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45935.111904745369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45935.111904745369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45935.111904745369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45935.111904745369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45935.111904745369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45935.111904745369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45935.111904745369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45935.111904745369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45935.111904745369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45935.111904745369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45935.111904745369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45935.111904745369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45935.111904745369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45935.111904745369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45935.111904745369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45935.111904745369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45935.111904745369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45935.111904745369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45935.111904745369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45935.111904745369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45935.111904745369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45935.111904745369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45935.111904745369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45935.111904745369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45935.111904745369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45935.111904745369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45935.111904745369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45935.111904745369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45935.111904745369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45935.111904745369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45935.111904745369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45935.111904745369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45935.111904745369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45935.111904745369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45935.111904745369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45935.111904745369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45935.111904745369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45935.111904745369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45935.111904745369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45935.111904745369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45935.111904745369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45935.111904745369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45935.111904745369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45935.111904745369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45935.111904745369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45935.111904745369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45935.111904745369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45935.111904745369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45935.111904745369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45935.111904745369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45935.111904745369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45935.111904745369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45935.111904745369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45935.111904745369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45935.111904745369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45935.111904745369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45935.111904745369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45935.111904745369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45935.111904745369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45935.111904745369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45935.111904745369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45935.111904745369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45935.111904745369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45935.111904745369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45935.111904745369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45935.111904745369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45935.111904745369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45935.111904745369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45935.111904745369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45935.111904745369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45935.111904745369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45935.111904745369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45935.111904745369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45935.111904745369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45935.111904745369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45935.111904745369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45935.111904745369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45935.111904745369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45935.111904745369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45935.111904745369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45935.111904745369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45935.111904745369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45935.111904745369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45935.111904745369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45935.111904745369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45935.111904745369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45935.111904745369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45935.111904745369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45935.111904745369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45935.111904745369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45935.111904745369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45935.111904745369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45935.111904745369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45935.111904745369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45935.111904745369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45935.111904745369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45935.111904745369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45935.111904745369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45935.111904745369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45935.111904745369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45935.111904745369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45935.111904745369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45935.111904745369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45935.111904745369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45935.111904745369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45935.111904745369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45935.111904745369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45935.111904745369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45935.111904745369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45935.111904745369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45935.111904745369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45935.111904745369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45935.111904745369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45935.111904745369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45935.111904745369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45935.111904745369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45935.111904745369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45935.111904745369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45935.111904745369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45935.111904745369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45935.111904745369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45935.111904745369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45935.111904745369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45935.111904745369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45935.111904745369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45935.111904745369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45935.111904745369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45935.111904745369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45935.111904745369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45935.111904745369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45935.111904745369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45935.111904745369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45935.111904745369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45935.111904745369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45935.111904745369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45935.111904745369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45935.111904745369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45935.111904745369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45935.111904745369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45935.111904745369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45935.111904745369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45935.111904745369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45935.111904745369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45935.111904745369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45935.111904745369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45935.111904745369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45935.111904745369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45935.111904745369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45935.111904745369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45935.111904745369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45935.111904745369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45935.111904745369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45935.111904745369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45935.111904745369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45935.111904745369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45935.111904745369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45935.111904745369</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2025-10-04T23:42:44Z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