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72" documentId="13_ncr:1_{F6CB121F-512D-4AA6-A0C1-0FB36C537598}" xr6:coauthVersionLast="47" xr6:coauthVersionMax="47" xr10:uidLastSave="{B8A4A359-4280-4411-9C2E-454F68856C8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5" i="3"/>
  <c r="G6" i="3"/>
  <c r="G7" i="3"/>
  <c r="G8" i="3"/>
  <c r="I3" i="4"/>
  <c r="J3" i="4"/>
  <c r="I3" i="6"/>
  <c r="I4" i="6"/>
  <c r="L5" i="3"/>
  <c r="J5" i="3"/>
  <c r="I5" i="3"/>
  <c r="B5"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4"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L2" i="3"/>
  <c r="L3" i="3"/>
  <c r="L4"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J2" i="3"/>
  <c r="J3" i="3"/>
  <c r="J4"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I2" i="3"/>
  <c r="I3" i="3"/>
  <c r="I4"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B2" i="5"/>
  <c r="G2" i="5"/>
  <c r="I2" i="5"/>
  <c r="J2" i="5"/>
  <c r="G2" i="3"/>
  <c r="G3" i="3"/>
  <c r="G4"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<sst xmlns="http://schemas.openxmlformats.org/spreadsheetml/2006/main" count="178587" uniqueCount="39078">
  <si>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</si>
  <si>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</si>
  <si>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</si>
  <si>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</si>
  <si>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</si>
  <si>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</si>
  <si>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</si>
  <si>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</si>
  <si>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</si>
  <si>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</si>
  <si>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</si>
  <si>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</si>
  <si>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</si>
  <si>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</si>
  <si>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</si>
  <si>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</si>
  <si>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</si>
  <si>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</si>
  <si>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</si>
  <si>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</si>
  <si>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</si>
  <si>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</si>
  <si>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</si>
  <si>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</si>
  <si>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</si>
  <si>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</si>
  <si>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</si>
  <si>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</si>
  <si>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</si>
  <si>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</si>
  <si>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</si>
  <si>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</si>
  <si>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</si>
  <si>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</si>
  <si>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</si>
  <si>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</si>
  <si>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</si>
  <si>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</si>
  <si>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</si>
  <si>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</si>
  <si>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</si>
  <si>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</si>
  <si>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</si>
  <si>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</si>
  <si>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</si>
  <si>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</si>
  <si>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</si>
  <si>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</si>
  <si>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</si>
  <si>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</si>
  <si>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</si>
  <si>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</si>
  <si>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</si>
  <si>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</si>
  <si>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</si>
  <si>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</si>
  <si>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</si>
  <si>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</si>
  <si>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</si>
  <si>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</si>
  <si>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</si>
  <si>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</si>
  <si>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</si>
  <si>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</si>
  <si>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</si>
  <si>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</si>
  <si>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</si>
  <si>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</si>
  <si>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</si>
  <si>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</si>
  <si>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</si>
  <si>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</si>
  <si>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</si>
  <si>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</si>
  <si>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</si>
  <si>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</si>
  <si>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</si>
  <si>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</si>
  <si>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</si>
  <si>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</si>
  <si>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</si>
  <si>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</si>
  <si>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</si>
  <si>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</si>
  <si>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</si>
  <si>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</si>
  <si>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</si>
  <si>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</si>
  <si>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</si>
  <si>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</si>
  <si>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</si>
  <si>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</si>
  <si>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</si>
  <si>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</si>
  <si>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</si>
  <si>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</si>
  <si>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</si>
  <si>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</si>
  <si>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</si>
  <si>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</si>
  <si>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</si>
  <si>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</si>
  <si>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</si>
  <si>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</si>
  <si>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</si>
  <si>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</si>
  <si>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</si>
  <si>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</si>
  <si>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</si>
  <si>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</si>
  <si>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</si>
  <si>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</si>
  <si>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</si>
  <si>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</si>
  <si>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</si>
  <si>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</si>
  <si>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</si>
  <si>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</si>
  <si>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</si>
  <si>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</si>
  <si>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</si>
  <si>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</si>
  <si>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</si>
  <si>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</si>
  <si>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</si>
  <si>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</si>
  <si>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</si>
  <si>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</si>
  <si>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</si>
  <si>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</si>
  <si>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</si>
  <si>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</si>
  <si>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</si>
  <si>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</si>
  <si>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</si>
  <si>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</si>
  <si>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</si>
  <si>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</si>
  <si>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</si>
  <si>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</si>
  <si>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</si>
  <si>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</si>
  <si>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</si>
  <si>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</si>
  <si>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</si>
  <si>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</si>
  <si>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</si>
  <si>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</si>
  <si>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</si>
  <si>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</si>
  <si>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</si>
  <si>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</si>
  <si>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</si>
  <si>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</si>
  <si>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</si>
  <si>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</si>
  <si>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</si>
  <si>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</si>
  <si>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</si>
  <si>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</si>
  <si>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</si>
  <si>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</si>
  <si>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</si>
  <si>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</si>
  <si>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</si>
  <si>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</si>
  <si>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</si>
  <si>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</si>
  <si>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</si>
  <si>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</si>
  <si>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</si>
  <si>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</si>
  <si>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</si>
  <si>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</si>
  <si>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</si>
  <si>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</si>
  <si>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</si>
  <si>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</si>
  <si>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</si>
  <si>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</si>
  <si>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</si>
  <si>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</si>
  <si>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</si>
  <si>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</si>
  <si>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</si>
  <si>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</si>
  <si>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</si>
  <si>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</si>
  <si>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</si>
  <si>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</si>
  <si>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</si>
  <si>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</si>
  <si>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</si>
  <si>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</si>
  <si>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</si>
  <si>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</si>
  <si>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</si>
  <si>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</si>
  <si>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</si>
  <si>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</si>
  <si>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</si>
  <si>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</si>
  <si>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</si>
  <si>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</si>
  <si>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</si>
  <si>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</si>
  <si>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</si>
  <si>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</si>
  <si>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</si>
  <si>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</si>
  <si>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</si>
  <si>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</si>
  <si>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</si>
  <si>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</si>
  <si>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</si>
  <si>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</si>
  <si>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</si>
  <si>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</si>
  <si>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</si>
  <si>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</si>
  <si>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</si>
  <si>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</si>
  <si>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</si>
  <si>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</si>
  <si>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</si>
  <si>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</si>
  <si>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</si>
  <si>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</si>
  <si>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</si>
  <si>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</si>
  <si>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</si>
  <si>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</si>
  <si>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</si>
  <si>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</si>
  <si>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</si>
  <si>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</si>
  <si>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</si>
  <si>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</si>
  <si>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</si>
  <si>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</si>
  <si>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</si>
  <si>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</si>
  <si>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</si>
  <si>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</si>
  <si>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</si>
  <si>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</si>
  <si>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</si>
  <si>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</si>
  <si>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</si>
  <si>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</si>
  <si>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</si>
  <si>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</si>
  <si>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</si>
  <si>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</si>
  <si>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</si>
  <si>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</si>
  <si>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</si>
  <si>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</si>
  <si>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</si>
  <si>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</si>
  <si>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</si>
  <si>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</si>
  <si>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</si>
  <si>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</si>
  <si>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</si>
  <si>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</si>
  <si>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</si>
  <si>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</si>
  <si>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</si>
  <si>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</si>
  <si>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</si>
  <si>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</si>
  <si>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</si>
  <si>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</si>
  <si>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</si>
  <si>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</si>
  <si>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</si>
  <si>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</si>
  <si>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</si>
  <si>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</si>
  <si>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</si>
  <si>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</si>
  <si>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</si>
  <si>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</si>
  <si>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</si>
  <si>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</si>
  <si>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</si>
  <si>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</si>
  <si>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</si>
  <si>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</si>
  <si>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</si>
  <si>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</si>
  <si>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</si>
  <si>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</si>
  <si>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</si>
  <si>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</si>
  <si>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</si>
  <si>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</si>
  <si>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</si>
  <si>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</si>
  <si>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</si>
  <si>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</si>
  <si>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</si>
  <si>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</si>
  <si>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</si>
  <si>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</si>
  <si>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</si>
  <si>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</si>
  <si>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</si>
  <si>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</si>
  <si>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</si>
  <si>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</si>
  <si>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</si>
  <si>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</si>
  <si>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</si>
  <si>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</si>
  <si>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</si>
  <si>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</si>
  <si>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</si>
  <si>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</si>
  <si>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</si>
  <si>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</si>
  <si>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</si>
  <si>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</si>
  <si>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</si>
  <si>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</si>
  <si>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</si>
  <si>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</si>
  <si>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</si>
  <si>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</si>
  <si>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</si>
  <si>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</si>
  <si>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</si>
  <si>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</si>
  <si>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</si>
  <si>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</si>
  <si>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</si>
  <si>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</si>
  <si>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</si>
  <si>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</si>
  <si>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</si>
  <si>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</si>
  <si>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</si>
  <si>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</si>
  <si>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</si>
  <si>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</si>
  <si>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</si>
  <si>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</si>
  <si>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</si>
  <si>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</si>
  <si>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</si>
  <si>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</si>
  <si>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</si>
  <si>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</si>
  <si>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</si>
  <si>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</si>
  <si>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</si>
  <si>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</si>
  <si>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</si>
  <si>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</si>
  <si>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</si>
  <si>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</si>
  <si>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</si>
  <si>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</si>
  <si>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</si>
  <si>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</si>
  <si>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</si>
  <si>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</si>
  <si>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</si>
  <si>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</si>
  <si>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</si>
  <si>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</si>
  <si>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</si>
  <si>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</si>
  <si>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</si>
  <si>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</si>
  <si>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</si>
  <si>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</si>
  <si>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</si>
  <si>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</si>
  <si>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</si>
  <si>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</si>
  <si>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</si>
  <si>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</si>
  <si>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</si>
  <si>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</si>
  <si>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</si>
  <si>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</si>
  <si>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</si>
  <si>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</si>
  <si>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</si>
  <si>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</si>
  <si>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</si>
  <si>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</si>
  <si>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</si>
  <si>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</si>
  <si>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</si>
  <si>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</si>
  <si>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</si>
  <si>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</si>
  <si>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</si>
  <si>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</si>
  <si>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</si>
  <si>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</si>
  <si>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</si>
  <si>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</si>
  <si>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</si>
  <si>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</si>
  <si>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</si>
  <si>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</si>
  <si>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</si>
  <si>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</si>
  <si>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</si>
  <si>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</si>
  <si>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</si>
  <si>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</si>
  <si>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</si>
  <si>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</si>
  <si>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</si>
  <si>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</si>
  <si>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</si>
  <si>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</si>
  <si>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</si>
  <si>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</si>
  <si>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</si>
  <si>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</si>
  <si>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</si>
  <si>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</si>
  <si>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</si>
  <si>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</si>
  <si>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</si>
  <si>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</si>
  <si>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</si>
  <si>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</si>
  <si>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</si>
  <si>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</si>
  <si>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</si>
  <si>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</si>
  <si>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</si>
  <si>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</si>
  <si>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</si>
  <si>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</si>
  <si>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</si>
  <si>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</si>
  <si>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</si>
  <si>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</si>
  <si>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</si>
  <si>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</si>
  <si>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</si>
  <si>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</si>
  <si>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</si>
  <si>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</si>
  <si>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</si>
  <si>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</si>
  <si>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</si>
  <si>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</si>
  <si>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</si>
  <si>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</si>
  <si>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</si>
  <si>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</si>
  <si>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</si>
  <si>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</si>
  <si>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</si>
  <si>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</si>
  <si>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</si>
  <si>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</si>
  <si>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</si>
  <si>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</si>
  <si>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</si>
  <si>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</si>
  <si>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</si>
  <si>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</si>
  <si>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</si>
  <si>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</si>
  <si>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</si>
  <si>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</si>
  <si>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</si>
  <si>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</si>
  <si>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</si>
  <si>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</si>
  <si>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</si>
  <si>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</si>
  <si>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</si>
  <si>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</si>
  <si>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</si>
  <si>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</si>
  <si>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</si>
  <si>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</si>
  <si>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</si>
  <si>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</si>
  <si>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</si>
  <si>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</si>
  <si>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</si>
  <si>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</si>
  <si>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</si>
  <si>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</si>
  <si>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</si>
  <si>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</si>
  <si>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</si>
  <si>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</si>
  <si>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</si>
  <si>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</si>
  <si>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</si>
  <si>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</si>
  <si>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</si>
  <si>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</si>
  <si>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</si>
  <si>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</si>
  <si>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</si>
  <si>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</si>
  <si>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</si>
  <si>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</si>
  <si>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</si>
  <si>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</si>
  <si>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</si>
  <si>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</si>
  <si>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</si>
  <si>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</si>
  <si>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</si>
  <si>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</si>
  <si>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</si>
  <si>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</si>
  <si>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</si>
  <si>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</si>
  <si>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</si>
  <si>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</si>
  <si>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</si>
  <si>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</si>
  <si>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</si>
  <si>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</si>
  <si>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</si>
  <si>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</si>
  <si>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</si>
  <si>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</si>
  <si>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</si>
  <si>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</si>
  <si>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</si>
  <si>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</si>
  <si>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</si>
  <si>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</si>
  <si>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</si>
  <si>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</si>
  <si>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</si>
  <si>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</si>
  <si>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</si>
  <si>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</si>
  <si>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</si>
  <si>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</si>
  <si>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</si>
  <si>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</si>
  <si>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</si>
  <si>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</si>
  <si>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</si>
  <si>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</si>
  <si>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</si>
  <si>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</si>
  <si>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</si>
  <si>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</si>
  <si>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</si>
  <si>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</si>
  <si>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</si>
  <si>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</si>
  <si>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</si>
  <si>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</si>
  <si>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</si>
  <si>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</si>
  <si>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</si>
  <si>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</si>
  <si>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</si>
  <si>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</si>
  <si>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</si>
  <si>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</si>
  <si>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</si>
  <si>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</si>
  <si>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</si>
  <si>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</si>
  <si>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</si>
  <si>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</si>
  <si>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</si>
  <si>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</si>
  <si>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</si>
  <si>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</si>
  <si>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</si>
  <si>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</si>
  <si>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</si>
  <si>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</si>
  <si>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</si>
  <si>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</si>
  <si>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</si>
  <si>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</si>
  <si>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</si>
  <si>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</si>
  <si>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</si>
  <si>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</si>
  <si>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</si>
  <si>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</si>
  <si>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</si>
  <si>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</si>
  <si>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</si>
  <si>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</si>
  <si>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</si>
  <si>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</si>
  <si>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</si>
  <si>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</si>
  <si>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</si>
  <si>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</si>
  <si>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</si>
  <si>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</si>
  <si>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</si>
  <si>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</si>
  <si>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</si>
  <si>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</si>
  <si>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</si>
  <si>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</si>
  <si>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</si>
  <si>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</si>
  <si>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</si>
  <si>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</si>
  <si>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</si>
  <si>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</si>
  <si>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</si>
  <si>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</si>
  <si>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</si>
  <si>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</si>
  <si>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</si>
  <si>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</si>
  <si>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</si>
  <si>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</si>
  <si>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</si>
  <si>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</si>
  <si>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</si>
  <si>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</si>
  <si>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</si>
  <si>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</si>
  <si>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</si>
  <si>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</si>
  <si>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</si>
  <si>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</si>
  <si>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</si>
  <si>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</si>
  <si>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</si>
  <si>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</si>
  <si>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</si>
  <si>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</si>
  <si>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</si>
  <si>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</si>
  <si>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</si>
  <si>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</si>
  <si>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</si>
  <si>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</si>
  <si>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</si>
  <si>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</si>
  <si>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</si>
  <si>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</si>
  <si>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</si>
  <si>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</si>
  <si>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</si>
  <si>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</si>
  <si>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</si>
  <si>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</si>
  <si>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</si>
  <si>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</si>
  <si>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</si>
  <si>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</si>
  <si>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</si>
  <si>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</si>
  <si>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</si>
  <si>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</si>
  <si>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</si>
  <si>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</si>
  <si>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</si>
  <si>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</si>
  <si>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</si>
  <si>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</si>
  <si>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</si>
  <si>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</si>
  <si>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</si>
  <si>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</si>
  <si>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</si>
  <si>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</si>
  <si>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</si>
  <si>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</si>
  <si>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</si>
  <si>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</si>
  <si>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</si>
  <si>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</si>
  <si>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</si>
  <si>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</si>
  <si>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</si>
  <si>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</si>
  <si>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</si>
  <si>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</si>
  <si>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</si>
  <si>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</si>
  <si>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</si>
  <si>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</si>
  <si>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</si>
  <si>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</si>
  <si>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</si>
  <si>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</si>
  <si>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</si>
  <si>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</si>
  <si>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</si>
  <si>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</si>
  <si>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</si>
  <si>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</si>
  <si>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</si>
  <si>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</si>
  <si>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</si>
  <si>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</si>
  <si>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</si>
  <si>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</si>
  <si>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</si>
  <si>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</si>
  <si>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</si>
  <si>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</si>
  <si>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</si>
  <si>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</si>
  <si>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</si>
  <si>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</si>
  <si>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</si>
  <si>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</si>
  <si>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</si>
  <si>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</si>
  <si>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</si>
  <si>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</si>
  <si>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</si>
  <si>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</si>
  <si>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</si>
  <si>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</si>
  <si>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</si>
  <si>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</si>
  <si>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</si>
  <si>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</si>
  <si>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</si>
  <si>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</si>
  <si>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</si>
  <si>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</si>
  <si>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</si>
  <si>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</si>
  <si>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</si>
  <si>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</si>
  <si>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</si>
  <si>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</si>
  <si>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</si>
  <si>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</si>
  <si>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</si>
  <si>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</si>
  <si>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</si>
  <si>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</si>
  <si>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</si>
  <si>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</si>
  <si>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</si>
  <si>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</si>
  <si>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</si>
  <si>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</si>
  <si>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</si>
  <si>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</si>
  <si>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</si>
  <si>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</si>
  <si>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</si>
  <si>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</si>
  <si>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</si>
  <si>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</si>
  <si>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</si>
  <si>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</si>
  <si>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</si>
  <si>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</si>
  <si>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</si>
  <si>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</si>
  <si>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</si>
  <si>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</si>
  <si>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</si>
  <si>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</si>
  <si>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</si>
  <si>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</si>
  <si>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</si>
  <si>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</si>
  <si>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</si>
  <si>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</si>
  <si>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</si>
  <si>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</si>
  <si>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</si>
  <si>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</si>
  <si>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</si>
  <si>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</si>
  <si>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</si>
  <si>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</si>
  <si>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</si>
  <si>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</si>
  <si>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</si>
  <si>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</si>
  <si>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</si>
  <si>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</si>
  <si>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</si>
  <si>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</si>
  <si>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</si>
  <si>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</si>
  <si>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</si>
  <si>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</si>
  <si>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</si>
  <si>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</si>
  <si>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</si>
  <si>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</si>
  <si>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</si>
  <si>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</si>
  <si>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</si>
  <si>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</si>
  <si>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</si>
  <si>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</si>
  <si>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</si>
  <si>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</si>
  <si>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</si>
  <si>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</si>
  <si>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</si>
  <si>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</si>
  <si>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</si>
  <si>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</si>
  <si>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</si>
  <si>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</si>
  <si>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</si>
  <si>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</si>
  <si>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</si>
  <si>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</si>
  <si>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</si>
  <si>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</si>
  <si>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</si>
  <si>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</si>
  <si>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</si>
  <si>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</si>
  <si>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</si>
  <si>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</si>
  <si>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</si>
  <si>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</si>
  <si>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</si>
  <si>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</si>
  <si>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</si>
  <si>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</si>
  <si>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</si>
  <si>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</si>
  <si>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</si>
  <si>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</si>
  <si>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</si>
  <si>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</si>
  <si>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</si>
  <si>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</si>
  <si>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</si>
  <si>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</si>
  <si>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</si>
  <si>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</si>
  <si>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</si>
  <si>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</si>
  <si>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</si>
  <si>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</si>
  <si>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</si>
  <si>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</si>
  <si>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</si>
  <si>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</si>
  <si>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</si>
  <si>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</si>
  <si>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</si>
  <si>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</si>
  <si>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</si>
  <si>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</si>
  <si>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</si>
  <si>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</si>
  <si>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</si>
  <si>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</si>
  <si>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</si>
  <si>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</si>
  <si>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</si>
  <si>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</si>
  <si>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</si>
  <si>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</si>
  <si>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</si>
  <si>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</si>
  <si>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</si>
  <si>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</si>
  <si>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</si>
  <si>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</si>
  <si>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</si>
  <si>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</si>
  <si>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</si>
  <si>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</si>
  <si>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</si>
  <si>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</si>
  <si>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</si>
  <si>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</si>
  <si>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</si>
  <si>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</si>
  <si>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</si>
  <si>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</si>
  <si>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</si>
  <si>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</si>
  <si>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</si>
  <si>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</si>
  <si>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</si>
  <si>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</si>
  <si>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</si>
  <si>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</si>
  <si>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</si>
  <si>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</si>
  <si>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</si>
  <si>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</si>
  <si>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</si>
  <si>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</si>
  <si>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</si>
  <si>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</si>
  <si>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</si>
  <si>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</si>
  <si>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</si>
  <si>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</si>
  <si>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</si>
  <si>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</si>
  <si>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</si>
  <si>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</si>
  <si>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</si>
  <si>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</si>
  <si>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</si>
  <si>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</si>
  <si>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</si>
  <si>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</si>
  <si>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</si>
  <si>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</si>
  <si>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</si>
  <si>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</si>
  <si>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</si>
  <si>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</si>
  <si>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</si>
  <si>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</si>
  <si>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</si>
  <si>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</si>
  <si>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</si>
  <si>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</si>
  <si>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</si>
  <si>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</si>
  <si>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</si>
  <si>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</si>
  <si>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</si>
  <si>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</si>
  <si>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</si>
  <si>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</si>
  <si>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</si>
  <si>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</si>
  <si>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</si>
  <si>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</si>
  <si>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</si>
  <si>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</si>
  <si>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</si>
  <si>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</si>
  <si>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</si>
  <si>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</si>
  <si>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</si>
  <si>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</si>
  <si>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</si>
  <si>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</si>
  <si>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</si>
  <si>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</si>
  <si>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</si>
  <si>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</si>
  <si>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</si>
  <si>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</si>
  <si>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</si>
  <si>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</si>
  <si>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</si>
  <si>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</si>
  <si>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</si>
  <si>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</si>
  <si>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</si>
  <si>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</si>
  <si>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</si>
  <si>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</si>
  <si>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</si>
  <si>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</si>
  <si>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</si>
  <si>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</si>
  <si>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</si>
  <si>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</si>
  <si>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</si>
  <si>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</si>
  <si>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</si>
  <si>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</si>
  <si>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</si>
  <si>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</si>
  <si>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</si>
  <si>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</si>
  <si>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</si>
  <si>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</si>
  <si>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</si>
  <si>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</si>
  <si>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</si>
  <si>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</si>
  <si>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</si>
  <si>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</si>
  <si>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</si>
  <si>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</si>
  <si>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</si>
  <si>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</si>
  <si>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</si>
  <si>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</si>
  <si>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</si>
  <si>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</si>
  <si>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</si>
  <si>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</si>
  <si>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</si>
  <si>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</si>
  <si>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</si>
  <si>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</si>
  <si>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</si>
  <si>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</si>
  <si>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</si>
  <si>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</si>
  <si>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</si>
  <si>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</si>
  <si>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</si>
  <si>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</si>
  <si>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</si>
  <si>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</si>
  <si>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</si>
  <si>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</si>
  <si>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</si>
  <si>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</si>
  <si>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</si>
  <si>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</si>
  <si>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</si>
  <si>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</si>
  <si>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</si>
  <si>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</si>
  <si>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</si>
  <si>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</si>
  <si>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</si>
  <si>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</si>
  <si>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</si>
  <si>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</si>
  <si>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</si>
  <si>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</si>
  <si>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</si>
  <si>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</si>
  <si>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</si>
  <si>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</si>
  <si>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</si>
  <si>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</si>
  <si>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</si>
  <si>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</si>
  <si>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</si>
  <si>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</si>
  <si>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</si>
  <si>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</si>
  <si>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</si>
  <si>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</si>
  <si>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</si>
  <si>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</si>
  <si>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</si>
  <si>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</si>
  <si>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</si>
  <si>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</si>
  <si>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</si>
  <si>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</si>
  <si>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</si>
  <si>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</si>
  <si>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</si>
  <si>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</si>
  <si>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</si>
  <si>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</si>
  <si>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</si>
  <si>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</si>
  <si>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</si>
  <si>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</si>
  <si>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</si>
  <si>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</si>
  <si>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</si>
  <si>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</si>
  <si>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</si>
  <si>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</si>
  <si>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</si>
  <si>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</si>
  <si>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</si>
  <si>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</si>
  <si>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</si>
  <si>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</si>
  <si>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</si>
  <si>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</si>
  <si>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</si>
  <si>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</si>
  <si>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</si>
  <si>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</si>
  <si>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</si>
  <si>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</si>
  <si>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</si>
  <si>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</si>
  <si>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</si>
  <si>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</si>
  <si>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</si>
  <si>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</si>
  <si>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</si>
  <si>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</si>
  <si>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</si>
  <si>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</si>
  <si>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</si>
  <si>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</si>
  <si>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</si>
  <si>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</si>
  <si>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</si>
  <si>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</si>
  <si>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</si>
  <si>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</si>
  <si>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</si>
  <si>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</si>
  <si>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</si>
  <si>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</si>
  <si>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</si>
  <si>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</si>
  <si>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</si>
  <si>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</si>
  <si>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</si>
  <si>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</si>
  <si>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</si>
  <si>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</si>
  <si>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</si>
  <si>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</si>
  <si>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</si>
  <si>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</si>
  <si>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</si>
  <si>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</si>
  <si>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</si>
  <si>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</si>
  <si>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</si>
  <si>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</si>
  <si>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</si>
  <si>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</si>
  <si>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</si>
  <si>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</si>
  <si>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</si>
  <si>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</si>
  <si>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</si>
  <si>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</si>
  <si>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</si>
  <si>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</si>
  <si>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</si>
  <si>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</si>
  <si>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</si>
  <si>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</si>
  <si>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</si>
  <si>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</si>
  <si>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</si>
  <si>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</si>
  <si>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</si>
  <si>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</si>
  <si>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</si>
  <si>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</si>
  <si>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</si>
  <si>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</si>
  <si>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</si>
  <si>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</si>
  <si>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</si>
  <si>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</si>
  <si>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</si>
  <si>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</si>
  <si>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</si>
  <si>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</si>
  <si>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</si>
  <si>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</si>
  <si>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</si>
  <si>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</si>
  <si>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</si>
  <si>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</si>
  <si>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</si>
  <si>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</si>
  <si>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</si>
  <si>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</si>
  <si>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</si>
  <si>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</si>
  <si>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</si>
  <si>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</si>
  <si>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</si>
  <si>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</si>
  <si>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</si>
  <si>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</si>
  <si>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</si>
  <si>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</si>
  <si>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</si>
  <si>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</si>
  <si>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</si>
  <si>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</si>
  <si>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</si>
  <si>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</si>
  <si>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</si>
  <si>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</si>
  <si>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</si>
  <si>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</si>
  <si>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</si>
  <si>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</si>
  <si>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</si>
  <si>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</si>
  <si>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</si>
  <si>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</si>
  <si>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</si>
  <si>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</si>
  <si>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</si>
  <si>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</si>
  <si>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</si>
  <si>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</si>
  <si>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</si>
  <si>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</si>
  <si>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</si>
  <si>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</si>
  <si>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</si>
  <si>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</si>
  <si>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</si>
  <si>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</si>
  <si>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</si>
  <si>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</si>
  <si>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</si>
  <si>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</si>
  <si>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</si>
  <si>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</si>
  <si>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</si>
  <si>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</si>
  <si>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</si>
  <si>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</si>
  <si>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</si>
  <si>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</si>
  <si>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</si>
  <si>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</si>
  <si>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</si>
  <si>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</si>
  <si>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</si>
  <si>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</si>
  <si>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</si>
  <si>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</si>
  <si>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</si>
  <si>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</si>
  <si>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</si>
  <si>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</si>
  <si>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</si>
  <si>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</si>
  <si>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</si>
  <si>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</si>
  <si>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</si>
  <si>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</si>
  <si>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</si>
  <si>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</si>
  <si>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</si>
  <si>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</si>
  <si>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</si>
  <si>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</si>
  <si>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</si>
  <si>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</si>
  <si>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</si>
  <si>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</si>
  <si>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</si>
  <si>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</si>
  <si>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</si>
  <si>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</si>
  <si>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</si>
  <si>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</si>
  <si>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</si>
  <si>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</si>
  <si>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</si>
  <si>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</si>
  <si>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</si>
  <si>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</si>
  <si>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</si>
  <si>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</si>
  <si>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</si>
  <si>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</si>
  <si>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</si>
  <si>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</si>
  <si>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</si>
  <si>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</si>
  <si>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</si>
  <si>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</si>
  <si>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</si>
  <si>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</si>
  <si>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</si>
  <si>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</si>
  <si>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</si>
  <si>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</si>
  <si>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</si>
  <si>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</si>
  <si>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</si>
  <si>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</si>
  <si>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</si>
  <si>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</si>
  <si>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</si>
  <si>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</si>
  <si>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</si>
  <si>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</si>
  <si>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</si>
  <si>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</si>
  <si>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</si>
  <si>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</si>
  <si>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</si>
  <si>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</si>
  <si>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</si>
  <si>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</si>
  <si>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</si>
  <si>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</si>
  <si>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</si>
  <si>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</si>
  <si>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</si>
  <si>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</si>
  <si>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</si>
  <si>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</si>
  <si>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</si>
  <si>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</si>
  <si>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</si>
  <si>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</si>
  <si>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</si>
  <si>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</si>
  <si>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</si>
  <si>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</si>
  <si>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</si>
  <si>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</si>
  <si>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</si>
  <si>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</si>
  <si>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</si>
  <si>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</si>
  <si>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</si>
  <si>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</si>
  <si>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</si>
  <si>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</si>
  <si>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</si>
  <si>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</si>
  <si>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</si>
  <si>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</si>
  <si>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</si>
  <si>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</si>
  <si>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</si>
  <si>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</si>
  <si>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</si>
  <si>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</si>
  <si>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</si>
  <si>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</si>
  <si>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</si>
  <si>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</si>
  <si>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</si>
  <si>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</si>
  <si>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</si>
  <si>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</si>
  <si>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</si>
  <si>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</si>
  <si>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</si>
  <si>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</si>
  <si>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</si>
  <si>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</si>
  <si>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</si>
  <si>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</si>
  <si>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</si>
  <si>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</si>
  <si>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</si>
  <si>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</si>
  <si>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</si>
  <si>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</si>
  <si>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</si>
  <si>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</si>
  <si>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</si>
  <si>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</si>
  <si>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</si>
  <si>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</si>
  <si>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</si>
  <si>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</si>
  <si>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</si>
  <si>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</si>
  <si>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</si>
  <si>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</si>
  <si>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</si>
  <si>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</si>
  <si>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</si>
  <si>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</si>
  <si>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</si>
  <si>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</si>
  <si>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</si>
  <si>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</si>
  <si>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</si>
  <si>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</si>
  <si>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</si>
  <si>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</si>
  <si>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</si>
  <si>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</si>
  <si>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</si>
  <si>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</si>
  <si>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</si>
  <si>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</si>
  <si>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</si>
  <si>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</si>
  <si>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</si>
  <si>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</si>
  <si>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</si>
  <si>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</si>
  <si>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</si>
  <si>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</si>
  <si>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</si>
  <si>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</si>
  <si>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</si>
  <si>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</si>
  <si>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</si>
  <si>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</si>
  <si>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</si>
  <si>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</si>
  <si>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</si>
  <si>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</si>
  <si>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</si>
  <si>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</si>
  <si>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</si>
  <si>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</si>
  <si>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</si>
  <si>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</si>
  <si>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</si>
  <si>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</si>
  <si>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</si>
  <si>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</si>
  <si>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</si>
  <si>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</si>
  <si>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</si>
  <si>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</si>
  <si>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</si>
  <si>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</si>
  <si>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</si>
  <si>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</si>
  <si>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</si>
  <si>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</si>
  <si>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</si>
  <si>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</si>
  <si>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</si>
  <si>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</si>
  <si>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</si>
  <si>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</si>
  <si>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</si>
  <si>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</si>
  <si>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</si>
  <si>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</si>
  <si>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</si>
  <si>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</si>
  <si>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</si>
  <si>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</si>
  <si>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</si>
  <si>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</si>
  <si>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</si>
  <si>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</si>
  <si>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</si>
  <si>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</si>
  <si>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</si>
  <si>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</si>
  <si>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</si>
  <si>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</si>
  <si>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</si>
  <si>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</si>
  <si>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</si>
  <si>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</si>
  <si>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</si>
  <si>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</si>
  <si>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</si>
  <si>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</si>
  <si>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</si>
  <si>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</si>
  <si>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</si>
  <si>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</si>
  <si>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</si>
  <si>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</si>
  <si>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</si>
  <si>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</si>
  <si>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</si>
  <si>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</si>
  <si>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</si>
  <si>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</si>
  <si>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</si>
  <si>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</si>
  <si>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</si>
  <si>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</si>
  <si>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</si>
  <si>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</si>
  <si>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</si>
  <si>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</si>
  <si>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</si>
  <si>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</si>
  <si>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</si>
  <si>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</si>
  <si>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</si>
  <si>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</si>
  <si>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</si>
  <si>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</si>
  <si>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</si>
  <si>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</si>
  <si>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</si>
  <si>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</si>
  <si>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</si>
  <si>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</si>
  <si>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</si>
  <si>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</si>
  <si>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</si>
  <si>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</si>
  <si>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</si>
  <si>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</si>
  <si>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</si>
  <si>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</si>
  <si>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</si>
  <si>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</si>
  <si>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</si>
  <si>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</si>
  <si>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</si>
  <si>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</si>
  <si>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</si>
  <si>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</si>
  <si>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</si>
  <si>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</si>
  <si>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</si>
  <si>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</si>
  <si>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</si>
  <si>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</si>
  <si>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</si>
  <si>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</si>
  <si>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</si>
  <si>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</si>
  <si>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</si>
  <si>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</si>
  <si>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</si>
  <si>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</si>
  <si>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</si>
  <si>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</si>
  <si>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</si>
  <si>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</si>
  <si>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</si>
  <si>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</si>
  <si>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</si>
  <si>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</si>
  <si>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</si>
  <si>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</si>
  <si>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</si>
  <si>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</si>
  <si>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</si>
  <si>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</si>
  <si>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</si>
  <si>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</si>
  <si>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</si>
  <si>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</si>
  <si>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</si>
  <si>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</si>
  <si>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</si>
  <si>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</si>
  <si>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</si>
  <si>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</si>
  <si>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</si>
  <si>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</si>
  <si>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</si>
  <si>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</si>
  <si>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</si>
  <si>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</si>
  <si>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</si>
  <si>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</si>
  <si>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</si>
  <si>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</si>
  <si>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</si>
  <si>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</si>
  <si>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</si>
  <si>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</si>
  <si>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</si>
  <si>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</si>
  <si>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</si>
  <si>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</si>
  <si>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</si>
  <si>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</si>
  <si>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</si>
  <si>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</si>
  <si>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</si>
  <si>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</si>
  <si>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</si>
  <si>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</si>
  <si>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</si>
  <si>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</si>
  <si>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</si>
  <si>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</si>
  <si>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</si>
  <si>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</si>
  <si>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</si>
  <si>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</si>
  <si>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</si>
  <si>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</si>
  <si>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</si>
  <si>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</si>
  <si>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</si>
  <si>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</si>
  <si>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</si>
  <si>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</si>
  <si>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</si>
  <si>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</si>
  <si>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</si>
  <si>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</si>
  <si>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</si>
  <si>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</si>
  <si>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</si>
  <si>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</si>
  <si>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</si>
  <si>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</si>
  <si>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</si>
  <si>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</si>
  <si>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</si>
  <si>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</si>
  <si>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</si>
  <si>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</si>
  <si>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</si>
  <si>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</si>
  <si>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</si>
  <si>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</si>
  <si>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</si>
  <si>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</si>
  <si>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</si>
  <si>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</si>
  <si>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</si>
  <si>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</si>
  <si>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</si>
  <si>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</si>
  <si>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</si>
  <si>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</si>
  <si>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</si>
  <si>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</si>
  <si>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</si>
  <si>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</si>
  <si>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</si>
  <si>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</si>
  <si>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</si>
  <si>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</si>
  <si>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</si>
  <si>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</si>
  <si>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</si>
  <si>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</si>
  <si>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</si>
  <si>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</si>
  <si>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</si>
  <si>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</si>
  <si>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</si>
  <si>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</si>
  <si>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</si>
  <si>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</si>
  <si>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</si>
  <si>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</si>
  <si>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</si>
  <si>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</si>
  <si>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</si>
  <si>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</si>
  <si>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</si>
  <si>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</si>
  <si>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</si>
  <si>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</si>
  <si>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</si>
  <si>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</si>
  <si>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</si>
  <si>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</si>
  <si>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</si>
  <si>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</si>
  <si>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</si>
  <si>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</si>
  <si>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</si>
  <si>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</si>
  <si>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</si>
  <si>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</si>
  <si>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</si>
  <si>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</si>
  <si>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</si>
  <si>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</si>
  <si>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</si>
  <si>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</si>
  <si>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</si>
  <si>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</si>
  <si>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</si>
  <si>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</si>
  <si>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</si>
  <si>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</si>
  <si>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</si>
  <si>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</si>
  <si>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</si>
  <si>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</si>
  <si>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</si>
  <si>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</si>
  <si>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</si>
  <si>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</si>
  <si>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</si>
  <si>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</si>
  <si>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</si>
  <si>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</si>
  <si>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</si>
  <si>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</si>
  <si>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</si>
  <si>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</si>
  <si>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</si>
  <si>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</si>
  <si>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</si>
  <si>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</si>
  <si>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</si>
  <si>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</si>
  <si>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</si>
  <si>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</si>
  <si>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</si>
  <si>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</si>
  <si>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</si>
  <si>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</si>
  <si>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</si>
  <si>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</si>
  <si>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</si>
  <si>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</si>
  <si>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</si>
  <si>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</si>
  <si>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</si>
  <si>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</si>
  <si>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</si>
  <si>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</si>
  <si>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</si>
  <si>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</si>
  <si>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</si>
  <si>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</si>
  <si>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</si>
  <si>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</si>
  <si>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</si>
  <si>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</si>
  <si>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</si>
  <si>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</si>
  <si>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</si>
  <si>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</si>
  <si>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</si>
  <si>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</si>
  <si>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</si>
  <si>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</si>
  <si>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</si>
  <si>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</si>
  <si>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</si>
  <si>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</si>
  <si>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</si>
  <si>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</si>
  <si>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</si>
  <si>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</si>
  <si>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</si>
  <si>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</si>
  <si>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</si>
  <si>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</si>
  <si>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</si>
  <si>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</si>
  <si>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</si>
  <si>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</si>
  <si>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</si>
  <si>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</si>
  <si>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</si>
  <si>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</si>
  <si>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</si>
  <si>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</si>
  <si>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</si>
  <si>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</si>
  <si>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</si>
  <si>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</si>
  <si>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</si>
  <si>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</si>
  <si>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</si>
  <si>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</si>
  <si>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</si>
  <si>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</si>
  <si>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</si>
  <si>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</si>
  <si>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</si>
  <si>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</si>
  <si>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</si>
  <si>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</si>
  <si>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</si>
  <si>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</si>
  <si>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</si>
  <si>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</si>
  <si>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</si>
  <si>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</si>
  <si>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</si>
  <si>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</si>
  <si>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</si>
  <si>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</si>
  <si>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</si>
  <si>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</si>
  <si>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</si>
  <si>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</si>
  <si>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</si>
  <si>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</si>
  <si>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</si>
  <si>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</si>
  <si>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</si>
  <si>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</si>
  <si>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</si>
  <si>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</si>
  <si>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</si>
  <si>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</si>
  <si>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</si>
  <si>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</si>
  <si>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</si>
  <si>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</si>
  <si>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</si>
  <si>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</si>
  <si>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</si>
  <si>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</si>
  <si>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</si>
  <si>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</si>
  <si>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</si>
  <si>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</si>
  <si>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</si>
  <si>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</si>
  <si>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</si>
  <si>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</si>
  <si>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</si>
  <si>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</si>
  <si>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</si>
  <si>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</si>
  <si>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</si>
  <si>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</si>
  <si>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</si>
  <si>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</si>
  <si>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</si>
  <si>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</si>
  <si>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</si>
  <si>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</si>
  <si>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</si>
  <si>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</si>
  <si>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</si>
  <si>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</si>
  <si>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</si>
  <si>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</si>
  <si>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</si>
  <si>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</si>
  <si>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</si>
  <si>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</si>
  <si>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</si>
  <si>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</si>
  <si>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</si>
  <si>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</si>
  <si>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</si>
  <si>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</si>
  <si>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</si>
  <si>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</si>
  <si>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</si>
  <si>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</si>
  <si>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</si>
  <si>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</si>
  <si>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</si>
  <si>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</si>
  <si>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</si>
  <si>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</si>
  <si>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</si>
  <si>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</si>
  <si>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</si>
  <si>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</si>
  <si>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</si>
  <si>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</si>
  <si>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</si>
  <si>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</si>
  <si>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</si>
  <si>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</si>
  <si>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</si>
  <si>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</si>
  <si>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</si>
  <si>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</si>
  <si>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</si>
  <si>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</si>
  <si>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</si>
  <si>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</si>
  <si>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</si>
  <si>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</si>
  <si>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</si>
  <si>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</si>
  <si>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</si>
  <si>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</si>
  <si>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</si>
  <si>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</si>
  <si>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</si>
  <si>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</si>
  <si>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</si>
  <si>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</si>
  <si>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</si>
  <si>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</si>
  <si>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</si>
  <si>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</si>
  <si>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</si>
  <si>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</si>
  <si>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</si>
  <si>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</si>
  <si>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</si>
  <si>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</si>
  <si>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</si>
  <si>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</si>
  <si>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</si>
  <si>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</si>
  <si>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</si>
  <si>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</si>
  <si>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</si>
  <si>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</si>
  <si>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</si>
  <si>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</si>
  <si>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</si>
  <si>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</si>
  <si>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</si>
  <si>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</si>
  <si>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</si>
  <si>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</si>
  <si>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</si>
  <si>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</si>
  <si>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</si>
  <si>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</si>
  <si>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</si>
  <si>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</si>
  <si>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</si>
  <si>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</si>
  <si>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</si>
  <si>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</si>
  <si>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</si>
  <si>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</si>
  <si>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</si>
  <si>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</si>
  <si>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</si>
  <si>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</si>
  <si>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</si>
  <si>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</si>
  <si>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</si>
  <si>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</si>
  <si>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</si>
  <si>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</si>
  <si>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</si>
  <si>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</si>
  <si>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</si>
  <si>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</si>
  <si>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</si>
  <si>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</si>
  <si>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</si>
  <si>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</si>
  <si>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</si>
  <si>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</si>
  <si>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</si>
  <si>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</si>
  <si>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</si>
  <si>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</si>
  <si>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</si>
  <si>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</si>
  <si>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</si>
  <si>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</si>
  <si>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</si>
  <si>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</si>
  <si>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</si>
  <si>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</si>
  <si>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</si>
  <si>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</si>
  <si>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</si>
  <si>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</si>
  <si>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</si>
  <si>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</si>
  <si>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</si>
  <si>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</si>
  <si>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</si>
  <si>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</si>
  <si>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</si>
  <si>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</si>
  <si>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</si>
  <si>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</si>
  <si>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</si>
  <si>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</si>
  <si>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</si>
  <si>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</si>
  <si>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</si>
  <si>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</si>
  <si>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</si>
  <si>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</si>
  <si>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</si>
  <si>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</si>
  <si>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</si>
  <si>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</si>
  <si>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</si>
  <si>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</si>
  <si>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</si>
  <si>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</si>
  <si>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</si>
  <si>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</si>
  <si>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</si>
  <si>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</si>
  <si>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</si>
  <si>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</si>
  <si>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</si>
  <si>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</si>
  <si>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</si>
  <si>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</si>
  <si>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</si>
  <si>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</si>
  <si>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</si>
  <si>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</si>
  <si>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</si>
  <si>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</si>
  <si>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</si>
  <si>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</si>
  <si>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</si>
  <si>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</si>
  <si>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</si>
  <si>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</si>
  <si>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</si>
  <si>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</si>
  <si>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</si>
  <si>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</si>
  <si>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</si>
  <si>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</si>
  <si>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</si>
  <si>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</si>
  <si>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</si>
  <si>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</si>
  <si>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</si>
  <si>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</si>
  <si>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</si>
  <si>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</si>
  <si>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</si>
  <si>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</si>
  <si>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</si>
  <si>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</si>
  <si>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</si>
  <si>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</si>
  <si>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</si>
  <si>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</si>
  <si>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</si>
  <si>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</si>
  <si>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</si>
  <si>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</si>
  <si>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</si>
  <si>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</si>
  <si>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</si>
  <si>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</si>
  <si>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</si>
  <si>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</si>
  <si>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</si>
  <si>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</si>
  <si>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</si>
  <si>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</si>
  <si>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</si>
  <si>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</si>
  <si>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</si>
  <si>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</si>
  <si>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</si>
  <si>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</si>
  <si>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</si>
  <si>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</si>
  <si>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</si>
  <si>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</si>
  <si>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</si>
  <si>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</si>
  <si>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</si>
  <si>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</si>
  <si>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</si>
  <si>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</si>
  <si>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</si>
  <si>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</si>
  <si>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</si>
  <si>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</si>
  <si>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</si>
  <si>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</si>
  <si>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</si>
  <si>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</si>
  <si>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</si>
  <si>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</si>
  <si>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</si>
  <si>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</si>
  <si>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</si>
  <si>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</si>
  <si>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</si>
  <si>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</si>
  <si>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</si>
  <si>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</si>
  <si>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</si>
  <si>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</si>
  <si>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</si>
  <si>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</si>
  <si>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</si>
  <si>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</si>
  <si>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</si>
  <si>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</si>
  <si>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</si>
  <si>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</si>
  <si>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</si>
  <si>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</si>
  <si>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</si>
  <si>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</si>
  <si>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</si>
  <si>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</si>
  <si>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</si>
  <si>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</si>
  <si>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</si>
  <si>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</si>
  <si>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</si>
  <si>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</si>
  <si>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</si>
  <si>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</si>
  <si>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</si>
  <si>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</si>
  <si>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</si>
  <si>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</si>
  <si>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</si>
  <si>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</si>
  <si>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</si>
  <si>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</si>
  <si>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</si>
  <si>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</si>
  <si>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</si>
  <si>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</si>
  <si>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</si>
  <si>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</si>
  <si>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</si>
  <si>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</si>
  <si>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</si>
  <si>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</si>
  <si>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</si>
  <si>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</si>
  <si>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</si>
  <si>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</si>
  <si>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</si>
  <si>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</si>
  <si>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</si>
  <si>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</si>
  <si>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</si>
  <si>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</si>
  <si>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</si>
  <si>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</si>
  <si>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</si>
  <si>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</si>
  <si>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</si>
  <si>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</si>
  <si>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</si>
  <si>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</si>
  <si>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</si>
  <si>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</si>
  <si>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</si>
  <si>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</si>
  <si>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</si>
  <si>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</si>
  <si>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</si>
  <si>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</si>
  <si>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</si>
  <si>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</si>
  <si>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</si>
  <si>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</si>
  <si>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</si>
  <si>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</si>
  <si>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</si>
  <si>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</si>
  <si>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</si>
  <si>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</si>
  <si>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</si>
  <si>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</si>
  <si>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</si>
  <si>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</si>
  <si>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</si>
  <si>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</si>
  <si>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</si>
  <si>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</si>
  <si>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</si>
  <si>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</si>
  <si>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</si>
  <si>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</si>
  <si>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</si>
  <si>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</si>
  <si>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</si>
  <si>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</si>
  <si>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</si>
  <si>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</si>
  <si>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</si>
  <si>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</si>
  <si>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</si>
  <si>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</si>
  <si>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</si>
  <si>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</si>
  <si>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</si>
  <si>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</si>
  <si>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</si>
  <si>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</si>
  <si>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</si>
  <si>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</si>
  <si>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</si>
  <si>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</si>
  <si>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</si>
  <si>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</si>
  <si>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</si>
  <si>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</si>
  <si>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</si>
  <si>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</si>
  <si>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</si>
  <si>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</si>
  <si>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</si>
  <si>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</si>
  <si>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</si>
  <si>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</si>
  <si>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</si>
  <si>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</si>
  <si>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</si>
  <si>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</si>
  <si>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</si>
  <si>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</si>
  <si>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</si>
  <si>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</si>
  <si>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</si>
  <si>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</si>
  <si>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</si>
  <si>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</si>
  <si>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</si>
  <si>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</si>
  <si>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</si>
  <si>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</si>
  <si>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</si>
  <si>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</si>
  <si>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</si>
  <si>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</si>
  <si>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</si>
  <si>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</si>
  <si>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</si>
  <si>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</si>
  <si>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</si>
  <si>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</si>
  <si>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</si>
  <si>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</si>
  <si>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</si>
  <si>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</si>
  <si>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</si>
  <si>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</si>
  <si>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</si>
  <si>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</si>
  <si>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</si>
  <si>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</si>
  <si>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</si>
  <si>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</si>
  <si>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</si>
  <si>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</si>
  <si>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</si>
  <si>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</si>
  <si>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</si>
  <si>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</si>
  <si>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</si>
  <si>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</si>
  <si>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</si>
  <si>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</si>
  <si>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</si>
  <si>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</si>
  <si>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</si>
  <si>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</si>
  <si>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</si>
  <si>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</si>
  <si>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</si>
  <si>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</si>
  <si>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</si>
  <si>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</si>
  <si>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</si>
  <si>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</si>
  <si>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</si>
  <si>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</si>
  <si>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</si>
  <si>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</si>
  <si>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</si>
  <si>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</si>
  <si>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</si>
  <si>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</si>
  <si>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</si>
  <si>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</si>
  <si>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</si>
  <si>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</si>
  <si>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</si>
  <si>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</si>
  <si>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</si>
  <si>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</si>
  <si>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</si>
  <si>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</si>
  <si>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</si>
  <si>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</si>
  <si>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</si>
  <si>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</si>
  <si>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</si>
  <si>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</si>
  <si>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</si>
  <si>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</si>
  <si>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</si>
  <si>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</si>
  <si>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</si>
  <si>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</si>
  <si>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</si>
  <si>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</si>
  <si>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</si>
  <si>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</si>
  <si>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</si>
  <si>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</si>
  <si>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</si>
  <si>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</si>
  <si>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</si>
  <si>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</si>
  <si>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</si>
  <si>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</si>
  <si>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</si>
  <si>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</si>
  <si>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</si>
  <si>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</si>
  <si>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</si>
  <si>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</si>
  <si>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</si>
  <si>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</si>
  <si>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</si>
  <si>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</si>
  <si>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</si>
  <si>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</si>
  <si>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</si>
  <si>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</si>
  <si>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</si>
  <si>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</si>
  <si>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</si>
  <si>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</si>
  <si>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</si>
  <si>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</si>
  <si>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</si>
  <si>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</si>
  <si>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</si>
  <si>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</si>
  <si>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</si>
  <si>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</si>
  <si>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</si>
  <si>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</si>
  <si>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</si>
  <si>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</si>
  <si>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</si>
  <si>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</si>
  <si>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</si>
  <si>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</si>
  <si>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</si>
  <si>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</si>
  <si>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</si>
  <si>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</si>
  <si>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</si>
  <si>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</si>
  <si>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</si>
  <si>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</si>
  <si>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</si>
  <si>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</si>
  <si>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</si>
  <si>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</si>
  <si>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</si>
  <si>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</si>
  <si>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</si>
  <si>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</si>
  <si>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</si>
  <si>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</si>
  <si>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</si>
  <si>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</si>
  <si>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</si>
  <si>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</si>
  <si>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</si>
  <si>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</si>
  <si>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</si>
  <si>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</si>
  <si>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</si>
  <si>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</si>
  <si>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</si>
  <si>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</si>
  <si>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</si>
  <si>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</si>
  <si>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</si>
  <si>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</si>
  <si>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</si>
  <si>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</si>
  <si>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</si>
  <si>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</si>
  <si>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</si>
  <si>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</si>
  <si>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</si>
  <si>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</si>
  <si>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</si>
  <si>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</si>
  <si>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</si>
  <si>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</si>
  <si>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</si>
  <si>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</si>
  <si>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</si>
  <si>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</si>
  <si>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</si>
  <si>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</si>
  <si>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</si>
  <si>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</si>
  <si>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</si>
  <si>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</si>
  <si>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</si>
  <si>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</si>
  <si>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</si>
  <si>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</si>
  <si>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</si>
  <si>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</si>
  <si>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</si>
  <si>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</si>
  <si>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</si>
  <si>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</si>
  <si>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</si>
  <si>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</si>
  <si>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</si>
  <si>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</si>
  <si>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</si>
  <si>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</si>
  <si>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</si>
  <si>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</si>
  <si>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</si>
  <si>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</si>
  <si>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</si>
  <si>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</si>
  <si>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</si>
  <si>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</si>
  <si>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</si>
  <si>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</si>
  <si>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</si>
  <si>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</si>
  <si>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</si>
  <si>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</si>
  <si>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</si>
  <si>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</si>
  <si>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</si>
  <si>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</si>
  <si>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</si>
  <si>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</si>
  <si>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</si>
  <si>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</si>
  <si>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</si>
  <si>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</si>
  <si>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</si>
  <si>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</si>
  <si>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</si>
  <si>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</si>
  <si>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</si>
  <si>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</si>
  <si>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</si>
  <si>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</si>
  <si>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</si>
  <si>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</si>
  <si>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</si>
  <si>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</si>
  <si>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</si>
  <si>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</si>
  <si>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</si>
  <si>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</si>
  <si>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</si>
  <si>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</si>
  <si>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</si>
  <si>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</si>
  <si>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</si>
  <si>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</si>
  <si>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</si>
  <si>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</si>
  <si>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</si>
  <si>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</si>
  <si>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</si>
  <si>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</si>
  <si>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</si>
  <si>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</si>
  <si>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</si>
  <si>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</si>
  <si>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</si>
  <si>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</si>
  <si>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</si>
  <si>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</si>
  <si>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</si>
  <si>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</si>
  <si>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</si>
  <si>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</si>
  <si>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</si>
  <si>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</si>
  <si>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</si>
  <si>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</si>
  <si>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</si>
  <si>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</si>
  <si>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</si>
  <si>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</si>
  <si>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</si>
  <si>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</si>
  <si>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</si>
  <si>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</si>
  <si>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</si>
  <si>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</si>
  <si>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</si>
  <si>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</si>
  <si>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</si>
  <si>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</si>
  <si>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</si>
  <si>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</si>
  <si>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</si>
  <si>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</si>
  <si>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</si>
  <si>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</si>
  <si>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</si>
  <si>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</si>
  <si>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</si>
  <si>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</si>
  <si>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</si>
  <si>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</si>
  <si>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</si>
  <si>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</si>
  <si>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</si>
  <si>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</si>
  <si>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</si>
  <si>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</si>
  <si>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</si>
  <si>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</si>
  <si>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</si>
  <si>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</si>
  <si>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</si>
  <si>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</si>
  <si>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</si>
  <si>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</si>
  <si>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</si>
  <si>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</si>
  <si>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</si>
  <si>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</si>
  <si>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</si>
  <si>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</si>
  <si>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</si>
  <si>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</si>
  <si>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</si>
  <si>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</si>
  <si>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</si>
  <si>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</si>
  <si>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</si>
  <si>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</si>
  <si>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</si>
  <si>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</si>
  <si>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</si>
  <si>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</si>
  <si>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</si>
  <si>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</si>
  <si>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</si>
  <si>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</si>
  <si>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</si>
  <si>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</si>
  <si>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</si>
  <si>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</si>
  <si>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</si>
  <si>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</si>
  <si>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</si>
  <si>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</si>
  <si>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</si>
  <si>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</si>
  <si>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</si>
  <si>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</si>
  <si>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</si>
  <si>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</si>
  <si>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</si>
  <si>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</si>
  <si>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</si>
  <si>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</si>
  <si>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</si>
  <si>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</si>
  <si>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</si>
  <si>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</si>
  <si>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</si>
  <si>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</si>
  <si>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</si>
  <si>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</si>
  <si>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</si>
  <si>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</si>
  <si>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</si>
  <si>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</si>
  <si>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</si>
  <si>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</si>
  <si>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</si>
  <si>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</si>
  <si>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</si>
  <si>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</si>
  <si>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</si>
  <si>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</si>
  <si>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</si>
  <si>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</si>
  <si>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</si>
  <si>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</si>
  <si>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</si>
  <si>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</si>
  <si>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</si>
  <si>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</si>
  <si>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</si>
  <si>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</si>
  <si>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</si>
  <si>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</si>
  <si>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</si>
  <si>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</si>
  <si>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</si>
  <si>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</si>
  <si>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</si>
  <si>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</si>
  <si>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</si>
  <si>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</si>
  <si>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</si>
  <si>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</si>
  <si>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</si>
  <si>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</si>
  <si>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</si>
  <si>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</si>
  <si>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</si>
  <si>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</si>
  <si>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</si>
  <si>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</si>
  <si>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</si>
  <si>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</si>
  <si>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</si>
  <si>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</si>
  <si>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</si>
  <si>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</si>
  <si>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</si>
  <si>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</si>
  <si>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</si>
  <si>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</si>
  <si>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</si>
  <si>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</si>
  <si>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</si>
  <si>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</si>
  <si>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</si>
  <si>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</si>
  <si>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</si>
  <si>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</si>
  <si>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</si>
  <si>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</si>
  <si>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</si>
  <si>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</si>
  <si>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</si>
  <si>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</si>
  <si>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</si>
  <si>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</si>
  <si>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</si>
  <si>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</si>
  <si>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</si>
  <si>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</si>
  <si>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</si>
  <si>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</si>
  <si>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</si>
  <si>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</si>
  <si>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</si>
  <si>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</si>
  <si>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</si>
  <si>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</si>
  <si>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</si>
  <si>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</si>
  <si>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</si>
  <si>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</si>
  <si>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</si>
  <si>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</si>
  <si>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</si>
  <si>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</si>
  <si>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</si>
  <si>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</si>
  <si>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</si>
  <si>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</si>
  <si>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</si>
  <si>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</si>
  <si>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</si>
  <si>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</si>
  <si>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</si>
  <si>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</si>
  <si>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</si>
  <si>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</si>
  <si>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</si>
  <si>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</si>
  <si>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</si>
  <si>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</si>
  <si>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</si>
  <si>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</si>
  <si>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</si>
  <si>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</si>
  <si>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</si>
  <si>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</si>
  <si>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</si>
  <si>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</si>
  <si>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</si>
  <si>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</si>
  <si>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</si>
  <si>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</si>
  <si>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</si>
  <si>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</si>
  <si>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</si>
  <si>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</si>
  <si>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</si>
  <si>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</si>
  <si>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</si>
  <si>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</si>
  <si>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</si>
  <si>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</si>
  <si>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</si>
  <si>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</si>
  <si>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</si>
  <si>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</si>
  <si>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</si>
  <si>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</si>
  <si>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</si>
  <si>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</si>
  <si>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</si>
  <si>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</si>
  <si>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</si>
  <si>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</si>
  <si>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</si>
  <si>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</si>
  <si>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</si>
  <si>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</si>
  <si>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</si>
  <si>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</si>
  <si>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</si>
  <si>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</si>
  <si>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</si>
  <si>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</si>
  <si>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</si>
  <si>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</si>
  <si>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</si>
  <si>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</si>
  <si>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</si>
  <si>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</si>
  <si>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</si>
  <si>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</si>
  <si>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</si>
  <si>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</si>
  <si>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</si>
  <si>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</si>
  <si>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</si>
  <si>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</si>
  <si>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</si>
  <si>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</si>
  <si>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</si>
  <si>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</si>
  <si>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</si>
  <si>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</si>
  <si>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</si>
  <si>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</si>
  <si>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</si>
  <si>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</si>
  <si>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</si>
  <si>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</si>
  <si>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</si>
  <si>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</si>
  <si>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</si>
  <si>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</si>
  <si>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</si>
  <si>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</si>
  <si>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</si>
  <si>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</si>
  <si>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</si>
  <si>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</si>
  <si>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</si>
  <si>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</si>
  <si>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</si>
  <si>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</si>
  <si>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</si>
  <si>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</si>
  <si>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</si>
  <si>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</si>
  <si>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</si>
  <si>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</si>
  <si>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</si>
  <si>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</si>
  <si>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</si>
  <si>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</si>
  <si>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</si>
  <si>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</si>
  <si>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</si>
  <si>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</si>
  <si>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</si>
  <si>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</si>
  <si>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</si>
  <si>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</si>
  <si>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</si>
  <si>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</si>
  <si>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</si>
  <si>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</si>
  <si>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</si>
  <si>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</si>
  <si>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</si>
  <si>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</si>
  <si>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</si>
  <si>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</si>
  <si>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</si>
  <si>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</si>
  <si>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</si>
  <si>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</si>
  <si>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</si>
  <si>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</si>
  <si>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</si>
  <si>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</si>
  <si>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</si>
  <si>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</si>
  <si>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</si>
  <si>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</si>
  <si>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</si>
  <si>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</si>
  <si>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</si>
  <si>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</si>
  <si>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</si>
  <si>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</si>
  <si>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</si>
  <si>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</si>
  <si>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</si>
  <si>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</si>
  <si>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</si>
  <si>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</si>
  <si>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</si>
  <si>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</si>
  <si>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</si>
  <si>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</si>
  <si>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</si>
  <si>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</si>
  <si>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</si>
  <si>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</si>
  <si>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</si>
  <si>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</si>
  <si>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</si>
  <si>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</si>
  <si>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</si>
  <si>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</si>
  <si>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</si>
  <si>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</si>
  <si>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</si>
  <si>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</si>
  <si>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</si>
  <si>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</si>
  <si>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</si>
  <si>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</si>
  <si>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</si>
  <si>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</si>
  <si>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</si>
  <si>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</si>
  <si>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</si>
  <si>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</si>
  <si>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</si>
  <si>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</si>
  <si>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</si>
  <si>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</si>
  <si>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</si>
  <si>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</si>
  <si>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</si>
  <si>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</si>
  <si>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</si>
  <si>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</si>
  <si>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</si>
  <si>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</si>
  <si>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</si>
  <si>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</si>
  <si>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</si>
  <si>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</si>
  <si>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</si>
  <si>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</si>
  <si>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</si>
  <si>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</si>
  <si>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</si>
  <si>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</si>
  <si>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</si>
  <si>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</si>
  <si>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</si>
  <si>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</si>
  <si>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</si>
  <si>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</si>
  <si>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</si>
  <si>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</si>
  <si>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</si>
  <si>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</si>
  <si>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</si>
  <si>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</si>
  <si>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</si>
  <si>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</si>
  <si>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</si>
  <si>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</si>
  <si>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</si>
  <si>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</si>
  <si>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</si>
  <si>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</si>
  <si>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</si>
  <si>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</si>
  <si>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</si>
  <si>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</si>
  <si>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</si>
  <si>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</si>
  <si>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</si>
  <si>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</si>
  <si>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</si>
  <si>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</si>
  <si>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</si>
  <si>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</si>
  <si>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</si>
  <si>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</si>
  <si>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</si>
  <si>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</si>
  <si>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</si>
  <si>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</si>
  <si>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</si>
  <si>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</si>
  <si>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</si>
  <si>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</si>
  <si>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</si>
  <si>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</si>
  <si>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</si>
  <si>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</si>
  <si>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</si>
  <si>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</si>
  <si>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</si>
  <si>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</si>
  <si>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</si>
  <si>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</si>
  <si>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</si>
  <si>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</si>
  <si>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</si>
  <si>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</si>
  <si>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</si>
  <si>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</si>
  <si>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</si>
  <si>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</si>
  <si>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</si>
  <si>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</si>
  <si>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</si>
  <si>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</si>
  <si>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</si>
  <si>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</si>
  <si>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</si>
  <si>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</si>
  <si>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</si>
  <si>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</si>
  <si>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</si>
  <si>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</si>
  <si>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</si>
  <si>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</si>
  <si>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</si>
  <si>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</si>
  <si>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</si>
  <si>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</si>
  <si>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</si>
  <si>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</si>
  <si>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</si>
  <si>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</si>
  <si>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</si>
  <si>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</si>
  <si>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</si>
  <si>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</si>
  <si>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</si>
  <si>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</si>
  <si>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</si>
  <si>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</si>
  <si>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</si>
  <si>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</si>
  <si>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</si>
  <si>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</si>
  <si>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</si>
  <si>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</si>
  <si>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</si>
  <si>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</si>
  <si>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</si>
  <si>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</si>
  <si>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</si>
  <si>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</si>
  <si>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</si>
  <si>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</si>
  <si>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</si>
  <si>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</si>
  <si>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</si>
  <si>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</si>
  <si>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</si>
  <si>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</si>
  <si>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</si>
  <si>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</si>
  <si>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</si>
  <si>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</si>
  <si>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</si>
  <si>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</si>
  <si>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</si>
  <si>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</si>
  <si>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</si>
  <si>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</si>
  <si>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</si>
  <si>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</si>
  <si>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</si>
  <si>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</si>
  <si>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</si>
  <si>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</si>
  <si>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</si>
  <si>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</si>
  <si>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</si>
  <si>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</si>
  <si>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</si>
  <si>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</si>
  <si>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</si>
  <si>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</si>
  <si>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</si>
  <si>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</si>
  <si>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</si>
  <si>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</si>
  <si>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</si>
  <si>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</si>
  <si>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</si>
  <si>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</si>
  <si>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</si>
  <si>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</si>
  <si>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</si>
  <si>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</si>
  <si>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</si>
  <si>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</si>
  <si>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</si>
  <si>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</si>
  <si>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</si>
  <si>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</si>
  <si>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</si>
  <si>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</si>
  <si>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</si>
  <si>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</si>
  <si>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</si>
  <si>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</si>
  <si>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</si>
  <si>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</si>
  <si>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</si>
  <si>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</si>
  <si>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</si>
  <si>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</si>
  <si>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</si>
  <si>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</si>
  <si>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</si>
  <si>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</si>
  <si>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</si>
  <si>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</si>
  <si>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</si>
  <si>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</si>
  <si>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</si>
  <si>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</si>
  <si>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</si>
  <si>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</si>
  <si>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</si>
  <si>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</si>
  <si>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</si>
  <si>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</si>
  <si>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</si>
  <si>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</si>
  <si>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</si>
  <si>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</si>
  <si>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</si>
  <si>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</si>
  <si>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</si>
  <si>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</si>
  <si>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</si>
  <si>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</si>
  <si>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</si>
  <si>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</si>
  <si>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</si>
  <si>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</si>
  <si>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</si>
  <si>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</si>
  <si>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</si>
  <si>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</si>
  <si>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</si>
  <si>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</si>
  <si>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</si>
  <si>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</si>
  <si>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</si>
  <si>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</si>
  <si>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</si>
  <si>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</si>
  <si>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</si>
  <si>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</si>
  <si>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</si>
  <si>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</si>
  <si>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</si>
  <si>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</si>
  <si>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</si>
  <si>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</si>
  <si>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</si>
  <si>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</si>
  <si>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</si>
  <si>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</si>
  <si>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</si>
  <si>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</si>
  <si>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</si>
  <si>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</si>
  <si>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</si>
  <si>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</si>
  <si>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</si>
  <si>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</si>
  <si>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</si>
  <si>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</si>
  <si>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</si>
  <si>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</si>
  <si>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</si>
  <si>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</si>
  <si>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</si>
  <si>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</si>
  <si>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</si>
  <si>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</si>
  <si>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</si>
  <si>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</si>
  <si>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</si>
  <si>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</si>
  <si>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</si>
  <si>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</si>
  <si>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</si>
  <si>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</si>
  <si>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</si>
  <si>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</si>
  <si>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</si>
  <si>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</si>
  <si>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</si>
  <si>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</si>
  <si>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</si>
  <si>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</si>
  <si>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</si>
  <si>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</si>
  <si>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</si>
  <si>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</si>
  <si>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</si>
  <si>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</si>
  <si>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</si>
  <si>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</si>
  <si>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</si>
  <si>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</si>
  <si>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</si>
  <si>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</si>
  <si>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</si>
  <si>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</si>
  <si>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</si>
  <si>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</si>
  <si>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</si>
  <si>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</si>
  <si>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</si>
  <si>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</si>
  <si>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</si>
  <si>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</si>
  <si>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</si>
  <si>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</si>
  <si>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</si>
  <si>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</si>
  <si>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</si>
  <si>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</si>
  <si>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</si>
  <si>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</si>
  <si>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</si>
  <si>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</si>
  <si>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</si>
  <si>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</si>
  <si>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</si>
  <si>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</si>
  <si>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</si>
  <si>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</si>
  <si>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</si>
  <si>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</si>
  <si>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</si>
  <si>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</si>
  <si>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</si>
  <si>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</si>
  <si>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</si>
  <si>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</si>
  <si>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</si>
  <si>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</si>
  <si>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</si>
  <si>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</si>
  <si>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</si>
  <si>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</si>
  <si>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</si>
  <si>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</si>
  <si>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</si>
  <si>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</si>
  <si>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</si>
  <si>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</si>
  <si>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</si>
  <si>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</si>
  <si>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</si>
  <si>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</si>
  <si>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</si>
  <si>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</si>
  <si>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</si>
  <si>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</si>
  <si>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</si>
  <si>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</si>
  <si>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</si>
  <si>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</si>
  <si>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</si>
  <si>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</si>
  <si>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</si>
  <si>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</si>
  <si>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</si>
  <si>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</si>
  <si>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</si>
  <si>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</si>
  <si>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</si>
  <si>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</si>
  <si>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</si>
  <si>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</si>
  <si>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</si>
  <si>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</si>
  <si>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</si>
  <si>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</si>
  <si>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</si>
  <si>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</si>
  <si>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</si>
  <si>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</si>
  <si>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</si>
  <si>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</si>
  <si>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</si>
  <si>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</si>
  <si>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</si>
  <si>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</si>
  <si>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</si>
  <si>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</si>
  <si>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</si>
  <si>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</si>
  <si>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</si>
  <si>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</si>
  <si>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</si>
  <si>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</si>
  <si>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</si>
  <si>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</si>
  <si>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</si>
  <si>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</si>
  <si>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</si>
  <si>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</si>
  <si>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</si>
  <si>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</si>
  <si>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</si>
  <si>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</si>
  <si>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</si>
  <si>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</si>
  <si>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</si>
  <si>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</si>
  <si>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</si>
  <si>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</si>
  <si>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</si>
  <si>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</si>
  <si>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</si>
  <si>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</si>
  <si>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</si>
  <si>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</si>
  <si>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</si>
  <si>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</si>
  <si>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</si>
  <si>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</si>
  <si>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</si>
  <si>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</si>
  <si>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</si>
  <si>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</si>
  <si>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</si>
  <si>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</si>
  <si>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</si>
  <si>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</si>
  <si>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</si>
  <si>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</si>
  <si>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</si>
  <si>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</si>
  <si>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</si>
  <si>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</si>
  <si>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</si>
  <si>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</si>
  <si>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</si>
  <si>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</si>
  <si>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</si>
  <si>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</si>
  <si>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</si>
  <si>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</si>
  <si>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</si>
  <si>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</si>
  <si>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</si>
  <si>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</si>
  <si>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</si>
  <si>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</si>
  <si>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</si>
  <si>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</si>
  <si>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</si>
  <si>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</si>
  <si>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</si>
  <si>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</si>
  <si>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</si>
  <si>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</si>
  <si>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</si>
  <si>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</si>
  <si>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</si>
  <si>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</si>
  <si>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</si>
  <si>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</si>
  <si>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</si>
  <si>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</si>
  <si>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</si>
  <si>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</si>
  <si>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</si>
  <si>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</si>
  <si>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</si>
  <si>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</si>
  <si>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</si>
  <si>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</si>
  <si>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</si>
  <si>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</si>
  <si>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</si>
  <si>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</si>
  <si>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</si>
  <si>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</si>
  <si>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</si>
  <si>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</si>
  <si>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</si>
  <si>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</si>
  <si>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</si>
  <si>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</si>
  <si>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</si>
  <si>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</si>
  <si>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</si>
  <si>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</si>
  <si>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</si>
  <si>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</si>
  <si>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</si>
  <si>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</si>
  <si>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</si>
  <si>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</si>
  <si>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</si>
  <si>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</si>
  <si>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</si>
  <si>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</si>
  <si>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</si>
  <si>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</si>
  <si>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</si>
  <si>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</si>
  <si>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</si>
  <si>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</si>
  <si>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</si>
  <si>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</si>
  <si>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</si>
  <si>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</si>
  <si>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</si>
  <si>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</si>
  <si>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</si>
  <si>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</si>
  <si>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</si>
  <si>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</si>
  <si>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</si>
  <si>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</si>
  <si>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</si>
  <si>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</si>
  <si>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</si>
  <si>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</si>
  <si>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</si>
  <si>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</si>
  <si>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</si>
  <si>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</si>
  <si>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</si>
  <si>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</si>
  <si>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</si>
  <si>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</si>
  <si>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</si>
  <si>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</si>
  <si>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</si>
  <si>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</si>
  <si>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</si>
  <si>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</si>
  <si>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</si>
  <si>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</si>
  <si>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</si>
  <si>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</si>
  <si>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</si>
  <si>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</si>
  <si>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</si>
  <si>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</si>
  <si>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</si>
  <si>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</si>
  <si>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</si>
  <si>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</si>
  <si>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</si>
  <si>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</si>
  <si>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</si>
  <si>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</si>
  <si>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</si>
  <si>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</si>
  <si>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</si>
  <si>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</si>
  <si>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</si>
  <si>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</si>
  <si>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</si>
  <si>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</si>
  <si>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</si>
  <si>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</si>
  <si>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</si>
  <si>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</si>
  <si>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</si>
  <si>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</si>
  <si>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</si>
  <si>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</si>
  <si>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</si>
  <si>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</si>
  <si>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</si>
  <si>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</si>
  <si>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</si>
  <si>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</si>
  <si>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</si>
  <si>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</si>
  <si>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</si>
  <si>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</si>
  <si>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</si>
  <si>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</si>
  <si>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</si>
  <si>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</si>
  <si>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</si>
  <si>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</si>
  <si>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</si>
  <si>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</si>
  <si>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</si>
  <si>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</si>
  <si>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</si>
  <si>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</si>
  <si>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</si>
  <si>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</si>
  <si>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</si>
  <si>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</si>
  <si>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</si>
  <si>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</si>
  <si>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</si>
  <si>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</si>
  <si>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</si>
  <si>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</si>
  <si>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</si>
  <si>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</si>
  <si>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</si>
  <si>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</si>
  <si>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</si>
  <si>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</si>
  <si>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</si>
  <si>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</si>
  <si>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</si>
  <si>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</si>
  <si>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</si>
  <si>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</si>
  <si>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</si>
  <si>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</si>
  <si>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</si>
  <si>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</si>
  <si>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</si>
  <si>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</si>
  <si>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</si>
  <si>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</si>
  <si>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</si>
  <si>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</si>
  <si>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</si>
  <si>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</si>
  <si>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</si>
  <si>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</si>
  <si>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</si>
  <si>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</si>
  <si>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</si>
  <si>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</si>
  <si>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</si>
  <si>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</si>
  <si>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</si>
  <si>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</si>
  <si>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</si>
  <si>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</si>
  <si>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</si>
  <si>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</si>
  <si>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</si>
  <si>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</si>
  <si>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</si>
  <si>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</si>
  <si>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</si>
  <si>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</si>
  <si>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</si>
  <si>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</si>
  <si>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</si>
  <si>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</si>
  <si>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</si>
  <si>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</si>
  <si>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</si>
  <si>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</si>
  <si>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</si>
  <si>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</si>
  <si>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</si>
  <si>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</si>
  <si>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</si>
  <si>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</si>
  <si>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</si>
  <si>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</si>
  <si>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</si>
  <si>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</si>
  <si>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</si>
  <si>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</si>
  <si>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</si>
  <si>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</si>
  <si>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</si>
  <si>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</si>
  <si>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</si>
  <si>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</si>
  <si>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</si>
  <si>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</si>
  <si>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</si>
  <si>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</si>
  <si>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</si>
  <si>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</si>
  <si>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</si>
  <si>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</si>
  <si>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</si>
  <si>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</si>
  <si>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</si>
  <si>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</si>
  <si>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</si>
  <si>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</si>
  <si>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</si>
  <si>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</si>
  <si>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</si>
  <si>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</si>
  <si>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</si>
  <si>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</si>
  <si>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</si>
  <si>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</si>
  <si>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</si>
  <si>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</si>
  <si>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</si>
  <si>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</si>
  <si>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</si>
  <si>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</si>
  <si>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</si>
  <si>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</si>
  <si>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</si>
  <si>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</si>
  <si>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</si>
  <si>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</si>
  <si>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</si>
  <si>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</si>
  <si>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</si>
  <si>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</si>
  <si>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</si>
  <si>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</si>
  <si>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</si>
  <si>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</si>
  <si>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</si>
  <si>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</si>
  <si>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</si>
  <si>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</si>
  <si>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</si>
  <si>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</si>
  <si>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</si>
  <si>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</si>
  <si>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</si>
  <si>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</si>
  <si>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</si>
  <si>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</si>
  <si>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</si>
  <si>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</si>
  <si>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</si>
  <si>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</si>
  <si>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</si>
  <si>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</si>
  <si>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</si>
  <si>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</si>
  <si>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</si>
  <si>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</si>
  <si>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</si>
  <si>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</si>
  <si>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</si>
  <si>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</si>
  <si>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</si>
  <si>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</si>
  <si>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</si>
  <si>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</si>
  <si>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</si>
  <si>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</si>
  <si>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</si>
  <si>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</si>
  <si>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</si>
  <si>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</si>
  <si>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</si>
  <si>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</si>
  <si>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</si>
  <si>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</si>
  <si>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</si>
  <si>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</si>
  <si>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</si>
  <si>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</si>
  <si>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</si>
  <si>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</si>
  <si>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</si>
  <si>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</si>
  <si>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</si>
  <si>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</si>
  <si>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</si>
  <si>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</si>
  <si>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</si>
  <si>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</si>
  <si>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</si>
  <si>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</si>
  <si>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</si>
  <si>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</si>
  <si>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</si>
  <si>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</si>
  <si>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</si>
  <si>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</si>
  <si>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</si>
  <si>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</si>
  <si>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</si>
  <si>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</si>
  <si>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</si>
  <si>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</si>
  <si>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</si>
  <si>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</si>
  <si>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</si>
  <si>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</si>
  <si>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</si>
  <si>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</si>
  <si>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</si>
  <si>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</si>
  <si>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</si>
  <si>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</si>
  <si>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</si>
  <si>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</si>
  <si>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</si>
  <si>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</si>
  <si>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</si>
  <si>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</si>
  <si>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</si>
  <si>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</si>
  <si>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</si>
  <si>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</si>
  <si>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</si>
  <si>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</si>
  <si>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</si>
  <si>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</si>
  <si>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</si>
  <si>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</si>
  <si>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</si>
  <si>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</si>
  <si>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</si>
  <si>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</si>
  <si>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</si>
  <si>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</si>
  <si>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</si>
  <si>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</si>
  <si>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</si>
  <si>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</si>
  <si>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</si>
  <si>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</si>
  <si>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</si>
  <si>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</si>
  <si>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</si>
  <si>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</si>
  <si>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</si>
  <si>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</si>
  <si>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</si>
  <si>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</si>
  <si>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</si>
  <si>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</si>
  <si>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</si>
  <si>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</si>
  <si>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</si>
  <si>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</si>
  <si>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</si>
  <si>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</si>
  <si>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</si>
  <si>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</si>
  <si>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</si>
  <si>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</si>
  <si>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</si>
  <si>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</si>
  <si>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</si>
  <si>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</si>
  <si>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</si>
  <si>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</si>
  <si>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</si>
  <si>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</si>
  <si>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</si>
  <si>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</si>
  <si>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</si>
  <si>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</si>
  <si>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</si>
  <si>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</si>
  <si>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</si>
  <si>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</si>
  <si>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</si>
  <si>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</si>
  <si>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</si>
  <si>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</si>
  <si>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</si>
  <si>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</si>
  <si>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</si>
  <si>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</si>
  <si>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</si>
  <si>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</si>
  <si>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</si>
  <si>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</si>
  <si>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</si>
  <si>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</si>
  <si>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</si>
  <si>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</si>
  <si>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</si>
  <si>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</si>
  <si>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</si>
  <si>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</si>
  <si>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</si>
  <si>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</si>
  <si>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</si>
  <si>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</si>
  <si>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</si>
  <si>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</si>
  <si>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</si>
  <si>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</si>
  <si>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</si>
  <si>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</si>
  <si>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</si>
  <si>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</si>
  <si>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</si>
  <si>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</si>
  <si>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</si>
  <si>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</si>
  <si>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</si>
  <si>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</si>
  <si>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</si>
  <si>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</si>
  <si>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</si>
  <si>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</si>
  <si>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</si>
  <si>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</si>
  <si>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</si>
  <si>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</si>
  <si>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</si>
  <si>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</si>
  <si>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</si>
  <si>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</si>
  <si>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</si>
  <si>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</si>
  <si>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</si>
  <si>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</si>
  <si>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</si>
  <si>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</si>
  <si>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</si>
  <si>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</si>
  <si>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</si>
  <si>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</si>
  <si>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</si>
  <si>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</si>
  <si>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</si>
  <si>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</si>
  <si>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</si>
  <si>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</si>
  <si>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</si>
  <si>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</si>
  <si>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</si>
  <si>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</si>
  <si>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</si>
  <si>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</si>
  <si>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</si>
  <si>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</si>
  <si>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</si>
  <si>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</si>
  <si>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</si>
  <si>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</si>
  <si>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</si>
  <si>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</si>
  <si>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</si>
  <si>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</si>
  <si>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</si>
  <si>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</si>
  <si>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</si>
  <si>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</si>
  <si>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</si>
  <si>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</si>
  <si>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</si>
  <si>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</si>
  <si>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</si>
  <si>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</si>
  <si>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</si>
  <si>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</si>
  <si>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</si>
  <si>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</si>
  <si>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</si>
  <si>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</si>
  <si>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</si>
  <si>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</si>
  <si>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</si>
  <si>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</si>
  <si>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</si>
  <si>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</si>
  <si>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</si>
  <si>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</si>
  <si>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</si>
  <si>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</si>
  <si>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</si>
  <si>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</si>
  <si>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</si>
  <si>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</si>
  <si>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</si>
  <si>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</si>
  <si>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</si>
  <si>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</si>
  <si>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</si>
  <si>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</si>
  <si>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</si>
  <si>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</si>
  <si>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</si>
  <si>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</si>
  <si>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</si>
  <si>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</si>
  <si>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</si>
  <si>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</si>
  <si>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</si>
  <si>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</si>
  <si>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</si>
  <si>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</si>
  <si>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</si>
  <si>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</si>
  <si>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</si>
  <si>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</si>
  <si>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</si>
  <si>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</si>
  <si>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</si>
  <si>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</si>
  <si>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</si>
  <si>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</si>
  <si>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</si>
  <si>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</si>
  <si>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</si>
  <si>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</si>
  <si>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</si>
  <si>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</si>
  <si>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</si>
  <si>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</si>
  <si>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</si>
  <si>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</si>
  <si>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</si>
  <si>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</si>
  <si>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</si>
  <si>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</si>
  <si>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</si>
  <si>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</si>
  <si>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</si>
  <si>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</si>
  <si>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</si>
  <si>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</si>
  <si>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</si>
  <si>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</si>
  <si>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</si>
  <si>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</si>
  <si>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</si>
  <si>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</si>
  <si>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</si>
  <si>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</si>
  <si>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</si>
  <si>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</si>
  <si>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</si>
  <si>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</si>
  <si>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</si>
  <si>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</si>
  <si>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</si>
  <si>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</si>
  <si>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</si>
  <si>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</si>
  <si>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</si>
  <si>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</si>
  <si>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</si>
  <si>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</si>
  <si>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</si>
  <si>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</si>
  <si>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</si>
  <si>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</si>
  <si>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</si>
  <si>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</si>
  <si>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</si>
  <si>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</si>
  <si>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</si>
  <si>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</si>
  <si>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</si>
  <si>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</si>
  <si>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</si>
  <si>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</si>
  <si>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</si>
  <si>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</si>
  <si>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</si>
  <si>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</si>
  <si>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</si>
  <si>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</si>
  <si>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</si>
  <si>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</si>
  <si>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</si>
  <si>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</si>
  <si>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</si>
  <si>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</si>
  <si>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</si>
  <si>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</si>
  <si>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</si>
  <si>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</si>
  <si>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</si>
  <si>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</si>
  <si>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</si>
  <si>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</si>
  <si>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</si>
  <si>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</si>
  <si>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</si>
  <si>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</si>
  <si>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</si>
  <si>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</si>
  <si>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</si>
  <si>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</si>
  <si>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</si>
  <si>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</si>
  <si>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</si>
  <si>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</si>
  <si>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</si>
  <si>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</si>
  <si>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</si>
  <si>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</si>
  <si>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</si>
  <si>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</si>
  <si>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</si>
  <si>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</si>
  <si>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</si>
  <si>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</si>
  <si>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</si>
  <si>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</si>
  <si>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</si>
  <si>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</si>
  <si>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</si>
  <si>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</si>
  <si>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</si>
  <si>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</si>
  <si>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</si>
  <si>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</si>
  <si>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</si>
  <si>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</si>
  <si>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</si>
  <si>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</si>
  <si>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</si>
  <si>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</si>
  <si>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</si>
  <si>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</si>
  <si>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</si>
  <si>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</si>
  <si>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</si>
  <si>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</si>
  <si>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</si>
  <si>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</si>
  <si>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</si>
  <si>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</si>
  <si>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</si>
  <si>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</si>
  <si>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</si>
  <si>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</si>
  <si>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</si>
  <si>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</si>
  <si>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</si>
  <si>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</si>
  <si>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</si>
  <si>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</si>
  <si>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</si>
  <si>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</si>
  <si>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</si>
  <si>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</si>
  <si>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</si>
  <si>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</si>
  <si>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</si>
  <si>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</si>
  <si>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</si>
  <si>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</si>
  <si>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</si>
  <si>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</si>
  <si>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</si>
  <si>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</si>
  <si>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</si>
  <si>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</si>
  <si>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</si>
  <si>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</si>
  <si>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</si>
  <si>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</si>
  <si>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</si>
  <si>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</si>
  <si>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</si>
  <si>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</si>
  <si>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</si>
  <si>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</si>
  <si>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</si>
  <si>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</si>
  <si>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</si>
  <si>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</si>
  <si>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</si>
  <si>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</si>
  <si>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</si>
  <si>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</si>
  <si>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</si>
  <si>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</si>
  <si>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</si>
  <si>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</si>
  <si>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</si>
  <si>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</si>
  <si>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</si>
  <si>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</si>
  <si>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</si>
  <si>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</si>
  <si>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</si>
  <si>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</si>
  <si>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</si>
  <si>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</si>
  <si>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</si>
  <si>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</si>
  <si>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</si>
  <si>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</si>
  <si>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</si>
  <si>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</si>
  <si>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</si>
  <si>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</si>
  <si>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</si>
  <si>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</si>
  <si>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</si>
  <si>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</si>
  <si>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</si>
  <si>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</si>
  <si>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</si>
  <si>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</si>
  <si>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</si>
  <si>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</si>
  <si>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</si>
  <si>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</si>
  <si>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</si>
  <si>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</si>
  <si>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</si>
  <si>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</si>
  <si>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</si>
  <si>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</si>
  <si>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</si>
  <si>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</si>
  <si>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</si>
  <si>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</si>
  <si>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</si>
  <si>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</si>
  <si>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</si>
  <si>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</si>
  <si>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</si>
  <si>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</si>
  <si>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</si>
  <si>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</si>
  <si>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</si>
  <si>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</si>
  <si>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</si>
  <si>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</si>
  <si>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</si>
  <si>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</si>
  <si>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</si>
  <si>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</si>
  <si>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</si>
  <si>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</si>
  <si>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</si>
  <si>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</si>
  <si>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</si>
  <si>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</si>
  <si>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</si>
  <si>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</si>
  <si>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</si>
  <si>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</si>
  <si>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</si>
  <si>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</si>
  <si>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</si>
  <si>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</si>
  <si>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</si>
  <si>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</si>
  <si>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</si>
  <si>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</si>
  <si>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</si>
  <si>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</si>
  <si>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</si>
  <si>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</si>
  <si>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</si>
  <si>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</si>
  <si>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</si>
  <si>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</si>
  <si>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</si>
  <si>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</si>
  <si>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</si>
  <si>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</si>
  <si>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</si>
  <si>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</si>
  <si>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</si>
  <si>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</si>
  <si>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</si>
  <si>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</si>
  <si>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</si>
  <si>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</si>
  <si>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</si>
  <si>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</si>
  <si>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</si>
  <si>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</si>
  <si>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</si>
  <si>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</si>
  <si>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</si>
  <si>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</si>
  <si>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</si>
  <si>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</si>
  <si>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</si>
  <si>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</si>
  <si>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</si>
  <si>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</si>
  <si>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</si>
  <si>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</si>
  <si>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</si>
  <si>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</si>
  <si>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</si>
  <si>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</si>
  <si>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</si>
  <si>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</si>
  <si>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</si>
  <si>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</si>
  <si>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</si>
  <si>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</si>
  <si>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</si>
  <si>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</si>
  <si>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</si>
  <si>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</si>
  <si>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</si>
  <si>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</si>
  <si>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</si>
  <si>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</si>
  <si>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</si>
  <si>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</si>
  <si>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</si>
  <si>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</si>
  <si>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</si>
  <si>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</si>
  <si>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</si>
  <si>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</si>
  <si>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</si>
  <si>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</si>
  <si>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</si>
  <si>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</si>
  <si>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</si>
  <si>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</si>
  <si>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</si>
  <si>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</si>
  <si>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</si>
  <si>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</si>
  <si>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</si>
  <si>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</si>
  <si>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</si>
  <si>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</si>
  <si>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</si>
  <si>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</si>
  <si>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</si>
  <si>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</si>
  <si>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</si>
  <si>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</si>
  <si>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</si>
  <si>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</si>
  <si>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</si>
  <si>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</si>
  <si>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</si>
  <si>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</si>
  <si>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</si>
  <si>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</si>
  <si>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</si>
  <si>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</si>
  <si>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</si>
  <si>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</si>
  <si>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</si>
  <si>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</si>
  <si>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</si>
  <si>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</si>
  <si>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</si>
  <si>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</si>
  <si>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</si>
  <si>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</si>
  <si>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</si>
  <si>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</si>
  <si>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</si>
  <si>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</si>
  <si>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</si>
  <si>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</si>
  <si>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</si>
  <si>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</si>
  <si>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</si>
  <si>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</si>
  <si>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</si>
  <si>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</si>
  <si>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</si>
  <si>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</si>
  <si>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</si>
  <si>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</si>
  <si>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</si>
  <si>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</si>
  <si>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</si>
  <si>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</si>
  <si>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</si>
  <si>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</si>
  <si>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</si>
  <si>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</si>
  <si>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</si>
  <si>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</si>
  <si>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</si>
  <si>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</si>
  <si>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</si>
  <si>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</si>
  <si>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</si>
  <si>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</si>
  <si>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</si>
  <si>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</si>
  <si>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</si>
  <si>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</si>
  <si>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</si>
  <si>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</si>
  <si>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</si>
  <si>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</si>
  <si>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</si>
  <si>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</si>
  <si>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</si>
  <si>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</si>
  <si>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</si>
  <si>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</si>
  <si>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</si>
  <si>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</si>
  <si>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</si>
  <si>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</si>
  <si>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</si>
  <si>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</si>
  <si>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</si>
  <si>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</si>
  <si>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</si>
  <si>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</si>
  <si>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</si>
  <si>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</si>
  <si>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</si>
  <si>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</si>
  <si>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</si>
  <si>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</si>
  <si>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</si>
  <si>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</si>
  <si>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</si>
  <si>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</si>
  <si>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</si>
  <si>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</si>
  <si>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</si>
  <si>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</si>
  <si>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</si>
  <si>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</si>
  <si>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</si>
  <si>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</si>
  <si>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</si>
  <si>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</si>
  <si>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</si>
  <si>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</si>
  <si>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</si>
  <si>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</si>
  <si>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</si>
  <si>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</si>
  <si>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</si>
  <si>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</si>
  <si>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</si>
  <si>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</si>
  <si>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</si>
  <si>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</si>
  <si>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</si>
  <si>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</si>
  <si>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</si>
  <si>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</si>
  <si>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</si>
  <si>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</si>
  <si>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</si>
  <si>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</si>
  <si>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</si>
  <si>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</si>
  <si>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</si>
  <si>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</si>
  <si>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</si>
  <si>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</si>
  <si>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</si>
  <si>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</si>
  <si>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</si>
  <si>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</si>
  <si>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</si>
  <si>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</si>
  <si>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</si>
  <si>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</si>
  <si>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</si>
  <si>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</si>
  <si>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</si>
  <si>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</si>
  <si>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</si>
  <si>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</si>
  <si>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</si>
  <si>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</si>
  <si>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</si>
  <si>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</si>
  <si>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</si>
  <si>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</si>
  <si>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</si>
  <si>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</si>
  <si>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</si>
  <si>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</si>
  <si>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</si>
  <si>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</si>
  <si>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</si>
  <si>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</si>
  <si>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</si>
  <si>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</si>
  <si>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</si>
  <si>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</si>
  <si>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</si>
  <si>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</si>
  <si>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</si>
  <si>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</si>
  <si>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</si>
  <si>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</si>
  <si>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</si>
  <si>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</si>
  <si>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</si>
  <si>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</si>
  <si>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</si>
  <si>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</si>
  <si>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</si>
  <si>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</si>
  <si>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</si>
  <si>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</si>
  <si>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</si>
  <si>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</si>
  <si>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</si>
  <si>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</si>
  <si>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</si>
  <si>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</si>
  <si>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</si>
  <si>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</si>
  <si>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</si>
  <si>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</si>
  <si>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</si>
  <si>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</si>
  <si>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</si>
  <si>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</si>
  <si>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</si>
  <si>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</si>
  <si>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</si>
  <si>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</si>
  <si>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</si>
  <si>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</si>
  <si>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</si>
  <si>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</si>
  <si>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</si>
  <si>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</si>
  <si>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</si>
  <si>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</si>
  <si>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</si>
  <si>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</si>
  <si>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</si>
  <si>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</si>
  <si>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</si>
  <si>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</si>
  <si>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</si>
  <si>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</si>
  <si>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</si>
  <si>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</si>
  <si>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</si>
  <si>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</si>
  <si>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</si>
  <si>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</si>
  <si>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</si>
  <si>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</si>
  <si>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</si>
  <si>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</si>
  <si>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</si>
  <si>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</si>
  <si>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</si>
  <si>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</si>
  <si>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</si>
  <si>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</si>
  <si>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</si>
  <si>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</si>
  <si>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</si>
  <si>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</si>
  <si>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</si>
  <si>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</si>
  <si>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</si>
  <si>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</si>
  <si>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</si>
  <si>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</si>
  <si>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</si>
  <si>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</si>
  <si>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</si>
  <si>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</si>
  <si>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</si>
  <si>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</si>
  <si>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</si>
  <si>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</si>
  <si>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</si>
  <si>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</si>
  <si>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</si>
  <si>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</si>
  <si>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</si>
  <si>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</si>
  <si>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</si>
  <si>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</si>
  <si>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</si>
  <si>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</si>
  <si>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</si>
  <si>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</si>
  <si>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</si>
  <si>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</si>
  <si>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</si>
  <si>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</si>
  <si>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</si>
  <si>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</si>
  <si>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</si>
  <si>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</si>
  <si>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</si>
  <si>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</si>
  <si>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</si>
  <si>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</si>
  <si>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</si>
  <si>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</si>
  <si>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</si>
  <si>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</si>
  <si>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</si>
  <si>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</si>
  <si>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</si>
  <si>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</si>
  <si>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</si>
  <si>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</si>
  <si>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</si>
  <si>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</si>
  <si>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</si>
  <si>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</si>
  <si>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</si>
  <si>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</si>
  <si>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</si>
  <si>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</si>
  <si>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</si>
  <si>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</si>
  <si>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</si>
  <si>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</si>
  <si>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</si>
  <si>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</si>
  <si>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</si>
  <si>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</si>
  <si>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</si>
  <si>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</si>
  <si>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</si>
  <si>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</si>
  <si>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</si>
  <si>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</si>
  <si>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</si>
  <si>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</si>
  <si>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</si>
  <si>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</si>
  <si>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</si>
  <si>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</si>
  <si>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</si>
  <si>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</si>
  <si>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</si>
  <si>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</si>
  <si>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</si>
  <si>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</si>
  <si>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</si>
  <si>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</si>
  <si>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</si>
  <si>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</si>
  <si>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</si>
  <si>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</si>
  <si>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</si>
  <si>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</si>
  <si>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</si>
  <si>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</si>
  <si>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</si>
  <si>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</si>
  <si>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</si>
  <si>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</si>
  <si>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</si>
  <si>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</si>
  <si>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</si>
  <si>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</si>
  <si>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</si>
  <si>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</si>
  <si>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</si>
  <si>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</si>
  <si>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</si>
  <si>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</si>
  <si>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</si>
  <si>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</si>
  <si>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</si>
  <si>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</si>
  <si>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</si>
  <si>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</si>
  <si>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</si>
  <si>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</si>
  <si>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</si>
  <si>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</si>
  <si>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</si>
  <si>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</si>
  <si>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</si>
  <si>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</si>
  <si>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</si>
  <si>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</si>
  <si>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</si>
  <si>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</si>
  <si>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</si>
  <si>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</si>
  <si>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</si>
  <si>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</si>
  <si>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</si>
  <si>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</si>
  <si>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</si>
  <si>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</si>
  <si>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</si>
  <si>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</si>
  <si>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</si>
  <si>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</si>
  <si>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</si>
  <si>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</si>
  <si>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</si>
  <si>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</si>
  <si>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</si>
  <si>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</si>
  <si>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</si>
  <si>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</si>
  <si>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</si>
  <si>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</si>
  <si>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</si>
  <si>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</si>
  <si>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</si>
  <si>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</si>
  <si>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</si>
  <si>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</si>
  <si>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</si>
  <si>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</si>
  <si>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</si>
  <si>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</si>
  <si>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</si>
  <si>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</si>
  <si>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</si>
  <si>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</si>
  <si>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</si>
  <si>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</si>
  <si>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</si>
  <si>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</si>
  <si>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</si>
  <si>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</si>
  <si>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</si>
  <si>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</si>
  <si>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</si>
  <si>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</si>
  <si>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</si>
  <si>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</si>
  <si>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</si>
  <si>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</si>
  <si>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</si>
  <si>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</si>
  <si>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</si>
  <si>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</si>
  <si>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</si>
  <si>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</si>
  <si>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</si>
  <si>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</si>
  <si>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</si>
  <si>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</si>
  <si>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</si>
  <si>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</si>
  <si>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</si>
  <si>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</si>
  <si>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</si>
  <si>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</si>
  <si>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</si>
  <si>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</si>
  <si>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</si>
  <si>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</si>
  <si>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</si>
  <si>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</si>
  <si>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</si>
  <si>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</si>
  <si>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</si>
  <si>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</si>
  <si>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</si>
  <si>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</si>
  <si>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</si>
  <si>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</si>
  <si>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</si>
  <si>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</si>
  <si>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</si>
  <si>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</si>
  <si>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</si>
  <si>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</si>
  <si>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</si>
  <si>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</si>
  <si>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</si>
  <si>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</si>
  <si>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</si>
  <si>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</si>
  <si>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</si>
  <si>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</si>
  <si>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</si>
  <si>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</si>
  <si>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</si>
  <si>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</si>
  <si>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</si>
  <si>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</si>
  <si>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</si>
  <si>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</si>
  <si>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</si>
  <si>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</si>
  <si>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</si>
  <si>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</si>
  <si>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</si>
  <si>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</si>
  <si>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</si>
  <si>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</si>
  <si>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</si>
  <si>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</si>
  <si>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</si>
  <si>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</si>
  <si>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</si>
  <si>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</si>
  <si>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</si>
  <si>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</si>
  <si>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</si>
  <si>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</si>
  <si>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</si>
  <si>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</si>
  <si>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</si>
  <si>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</si>
  <si>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</si>
  <si>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</si>
  <si>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</si>
  <si>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</si>
  <si>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</si>
  <si>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</si>
  <si>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</si>
  <si>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</si>
  <si>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</si>
  <si>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</si>
  <si>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</si>
  <si>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</si>
  <si>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</si>
  <si>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</si>
  <si>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</si>
  <si>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</si>
  <si>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</si>
  <si>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</si>
  <si>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</si>
  <si>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</si>
  <si>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</si>
  <si>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</si>
  <si>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</si>
  <si>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</si>
  <si>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</si>
  <si>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</si>
  <si>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</si>
  <si>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</si>
  <si>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</si>
  <si>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</si>
  <si>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</si>
  <si>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</si>
  <si>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</si>
  <si>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</si>
  <si>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</si>
  <si>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</si>
  <si>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</si>
  <si>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</si>
  <si>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</si>
  <si>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</si>
  <si>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</si>
  <si>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</si>
  <si>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</si>
  <si>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</si>
  <si>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</si>
  <si>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</si>
  <si>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</si>
  <si>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</si>
  <si>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</si>
  <si>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</si>
  <si>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</si>
  <si>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</si>
  <si>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</si>
  <si>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</si>
  <si>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</si>
  <si>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</si>
  <si>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</si>
  <si>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</si>
  <si>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</si>
  <si>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</si>
  <si>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</si>
  <si>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</si>
  <si>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</si>
  <si>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</si>
  <si>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</si>
  <si>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</si>
  <si>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</si>
  <si>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</si>
  <si>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</si>
  <si>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</si>
  <si>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</si>
  <si>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</si>
  <si>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</si>
  <si>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</si>
  <si>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</si>
  <si>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</si>
  <si>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</si>
  <si>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</si>
  <si>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</si>
  <si>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</si>
  <si>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</si>
  <si>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</si>
  <si>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</si>
  <si>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</si>
  <si>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</si>
  <si>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</si>
  <si>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</si>
  <si>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</si>
  <si>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</si>
  <si>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</si>
  <si>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</si>
  <si>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</si>
  <si>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</si>
  <si>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</si>
  <si>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</si>
  <si>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</si>
  <si>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</si>
  <si>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</si>
  <si>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</si>
  <si>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</si>
  <si>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</si>
  <si>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</si>
  <si>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</si>
  <si>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</si>
  <si>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</si>
  <si>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</si>
  <si>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</si>
  <si>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</si>
  <si>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</si>
  <si>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</si>
  <si>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</si>
  <si>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</si>
  <si>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</si>
  <si>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</si>
  <si>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</si>
  <si>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</si>
  <si>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</si>
  <si>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</si>
  <si>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</si>
  <si>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</si>
  <si>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</si>
  <si>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</si>
  <si>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</si>
  <si>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</si>
  <si>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</si>
  <si>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</si>
  <si>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</si>
  <si>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</si>
  <si>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</si>
  <si>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</si>
  <si>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</si>
  <si>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</si>
  <si>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</si>
  <si>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</si>
  <si>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</si>
  <si>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</si>
  <si>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</si>
  <si>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</si>
  <si>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</si>
  <si>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</si>
  <si>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</si>
  <si>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</si>
  <si>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</si>
  <si>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</si>
  <si>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</si>
  <si>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</si>
  <si>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</si>
  <si>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</si>
  <si>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</si>
  <si>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</si>
  <si>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</si>
  <si>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</si>
  <si>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</si>
  <si>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</si>
  <si>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</si>
  <si>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</si>
  <si>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</si>
  <si>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</si>
  <si>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</si>
  <si>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</si>
  <si>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</si>
  <si>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</si>
  <si>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</si>
  <si>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</si>
  <si>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</si>
  <si>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</si>
  <si>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</si>
  <si>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</si>
  <si>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</si>
  <si>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</si>
  <si>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</si>
  <si>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</si>
  <si>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</si>
  <si>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</si>
  <si>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</si>
  <si>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</si>
  <si>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</si>
  <si>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</si>
  <si>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</si>
  <si>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</si>
  <si>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</si>
  <si>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</si>
  <si>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</si>
  <si>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</si>
  <si>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</si>
  <si>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</si>
  <si>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</si>
  <si>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</si>
  <si>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</si>
  <si>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</si>
  <si>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</si>
  <si>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</si>
  <si>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</si>
  <si>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</si>
  <si>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</si>
  <si>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</si>
  <si>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</si>
  <si>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</si>
  <si>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</si>
  <si>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</si>
  <si>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</si>
  <si>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</si>
  <si>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</si>
  <si>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</si>
  <si>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</si>
  <si>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</si>
  <si>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</si>
  <si>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</si>
  <si>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</si>
  <si>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</si>
  <si>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</si>
  <si>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</si>
  <si>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</si>
  <si>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</si>
  <si>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</si>
  <si>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</si>
  <si>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</si>
  <si>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</si>
  <si>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</si>
  <si>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</si>
  <si>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</si>
  <si>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</si>
  <si>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</si>
  <si>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</si>
  <si>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</si>
  <si>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</si>
  <si>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</si>
  <si>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</si>
  <si>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</si>
  <si>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</si>
  <si>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</si>
  <si>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</si>
  <si>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</si>
  <si>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</si>
  <si>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</si>
  <si>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</si>
  <si>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</si>
  <si>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</si>
  <si>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</si>
  <si>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</si>
  <si>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</si>
  <si>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</si>
  <si>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</si>
  <si>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</si>
  <si>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</si>
  <si>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</si>
  <si>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</si>
  <si>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</si>
  <si>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</si>
  <si>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</si>
  <si>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</si>
  <si>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</si>
  <si>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</si>
  <si>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</si>
  <si>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</si>
  <si>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</si>
  <si>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</si>
  <si>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</si>
  <si>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</si>
  <si>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</si>
  <si>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</si>
  <si>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</si>
  <si>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</si>
  <si>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</si>
  <si>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</si>
  <si>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</si>
  <si>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</si>
  <si>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</si>
  <si>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</si>
  <si>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</si>
  <si>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</si>
  <si>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</si>
  <si>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</si>
  <si>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</si>
  <si>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</si>
  <si>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</si>
  <si>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</si>
  <si>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</si>
  <si>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</si>
  <si>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</si>
  <si>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</si>
  <si>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</si>
  <si>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</si>
  <si>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</si>
  <si>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</si>
  <si>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</si>
  <si>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</si>
  <si>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</si>
  <si>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</si>
  <si>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</si>
  <si>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</si>
  <si>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</si>
  <si>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</si>
  <si>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</si>
  <si>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</si>
  <si>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</si>
  <si>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</si>
  <si>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</si>
  <si>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</si>
  <si>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</si>
  <si>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</si>
  <si>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</si>
  <si>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</si>
  <si>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</si>
  <si>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</si>
  <si>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</si>
  <si>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</si>
  <si>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</si>
  <si>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</si>
  <si>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</si>
  <si>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</si>
  <si>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</si>
  <si>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</si>
  <si>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</si>
  <si>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</si>
  <si>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</si>
  <si>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</si>
  <si>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</si>
  <si>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</si>
  <si>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</si>
  <si>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</si>
  <si>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</si>
  <si>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</si>
  <si>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</si>
  <si>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</si>
  <si>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</si>
  <si>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</si>
  <si>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</si>
  <si>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</si>
  <si>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</si>
  <si>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</si>
  <si>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</si>
  <si>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</si>
  <si>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</si>
  <si>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</si>
  <si>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</si>
  <si>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</si>
  <si>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</si>
  <si>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</si>
  <si>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</si>
  <si>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</si>
  <si>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</si>
  <si>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</si>
  <si>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</si>
  <si>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</si>
  <si>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</si>
  <si>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</si>
  <si>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</si>
  <si>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</si>
  <si>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</si>
  <si>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</si>
  <si>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</si>
  <si>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</si>
  <si>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</si>
  <si>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</si>
  <si>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</si>
  <si>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</si>
  <si>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</si>
  <si>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</si>
  <si>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</si>
  <si>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</si>
  <si>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</si>
  <si>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</si>
  <si>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</si>
  <si>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</si>
  <si>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</si>
  <si>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</si>
  <si>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</si>
  <si>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</si>
  <si>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</si>
  <si>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</si>
  <si>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</si>
  <si>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</si>
  <si>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</si>
  <si>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</si>
  <si>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</si>
  <si>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</si>
  <si>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</si>
  <si>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</si>
  <si>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</si>
  <si>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</si>
  <si>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</si>
  <si>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</si>
  <si>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</si>
  <si>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</si>
  <si>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</si>
  <si>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</si>
  <si>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</si>
  <si>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</si>
  <si>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</si>
  <si>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</si>
  <si>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</si>
  <si>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</si>
  <si>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</si>
  <si>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</si>
  <si>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</si>
  <si>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</si>
  <si>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</si>
  <si>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</si>
  <si>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</si>
  <si>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</si>
  <si>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</si>
  <si>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</si>
  <si>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</si>
  <si>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</si>
  <si>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</si>
  <si>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</si>
  <si>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</si>
  <si>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</si>
  <si>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</si>
  <si>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</si>
  <si>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</si>
  <si>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</si>
  <si>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</si>
  <si>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</si>
  <si>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</si>
  <si>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</si>
  <si>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</si>
  <si>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</si>
  <si>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</si>
  <si>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</si>
  <si>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</si>
  <si>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</si>
  <si>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</si>
  <si>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</si>
  <si>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</si>
  <si>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</si>
  <si>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</si>
  <si>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</si>
  <si>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</si>
  <si>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</si>
  <si>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</si>
  <si>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</si>
  <si>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</si>
  <si>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</si>
  <si>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</si>
  <si>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</si>
  <si>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</si>
  <si>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</si>
  <si>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</si>
  <si>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</si>
  <si>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</si>
  <si>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</si>
  <si>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</si>
  <si>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</si>
  <si>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</si>
  <si>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</si>
  <si>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</si>
  <si>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</si>
  <si>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</si>
  <si>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</si>
  <si>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</si>
  <si>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</si>
  <si>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</si>
  <si>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</si>
  <si>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</si>
  <si>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</si>
  <si>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</si>
  <si>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</si>
  <si>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</si>
  <si>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</si>
  <si>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</si>
  <si>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</si>
  <si>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</si>
  <si>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</si>
  <si>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</si>
  <si>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</si>
  <si>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</si>
  <si>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</si>
  <si>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</si>
  <si>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</si>
  <si>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</si>
  <si>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</si>
  <si>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</si>
  <si>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</si>
  <si>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</si>
  <si>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</si>
  <si>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</si>
  <si>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</si>
  <si>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</si>
  <si>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</si>
  <si>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</si>
  <si>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</si>
  <si>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</si>
  <si>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</si>
  <si>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</si>
  <si>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</si>
  <si>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</si>
  <si>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</si>
  <si>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</si>
  <si>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</si>
  <si>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</si>
  <si>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</si>
  <si>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</si>
  <si>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</si>
  <si>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</si>
  <si>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</si>
  <si>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</si>
  <si>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</si>
  <si>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</si>
  <si>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</si>
  <si>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</si>
  <si>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</si>
  <si>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</si>
  <si>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</si>
  <si>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</si>
  <si>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</si>
  <si>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</si>
  <si>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</si>
  <si>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</si>
  <si>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</si>
  <si>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</si>
  <si>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</si>
  <si>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</si>
  <si>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</si>
  <si>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</si>
  <si>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</si>
  <si>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</si>
  <si>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</si>
  <si>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</si>
  <si>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</si>
  <si>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</si>
  <si>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</si>
  <si>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</si>
  <si>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</si>
  <si>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</si>
  <si>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</si>
  <si>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</si>
  <si>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</si>
  <si>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</si>
  <si>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</si>
  <si>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</si>
  <si>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</si>
  <si>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</si>
  <si>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</si>
  <si>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</si>
  <si>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</si>
  <si>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</si>
  <si>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</si>
  <si>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</si>
  <si>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</si>
  <si>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</si>
  <si>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</si>
  <si>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</si>
  <si>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</si>
  <si>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</si>
  <si>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</si>
  <si>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</si>
  <si>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</si>
  <si>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</si>
  <si>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</si>
  <si>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</si>
  <si>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</si>
  <si>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</si>
  <si>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</si>
  <si>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</si>
  <si>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</si>
  <si>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</si>
  <si>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</si>
  <si>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</si>
  <si>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</si>
  <si>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</si>
  <si>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</si>
  <si>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</si>
  <si>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</si>
  <si>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</si>
  <si>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</si>
  <si>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</si>
  <si>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</si>
  <si>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</si>
  <si>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</si>
  <si>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</si>
  <si>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</si>
  <si>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</si>
  <si>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</si>
  <si>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</si>
  <si>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</si>
  <si>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</si>
  <si>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</si>
  <si>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</si>
  <si>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</si>
  <si>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</si>
  <si>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</si>
  <si>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</si>
  <si>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</si>
  <si>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</si>
  <si>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</si>
  <si>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</si>
  <si>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</si>
  <si>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</si>
  <si>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</si>
  <si>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</si>
  <si>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</si>
  <si>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</si>
  <si>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</si>
  <si>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</si>
  <si>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</si>
  <si>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</si>
  <si>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</si>
  <si>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</si>
  <si>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</si>
  <si>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</si>
  <si>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</si>
  <si>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</si>
  <si>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</si>
  <si>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</si>
  <si>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</si>
  <si>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</si>
  <si>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</si>
  <si>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</si>
  <si>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</si>
  <si>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</si>
  <si>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</si>
  <si>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</si>
  <si>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</si>
  <si>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</si>
  <si>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</si>
  <si>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</si>
  <si>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</si>
  <si>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</si>
  <si>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</si>
  <si>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</si>
  <si>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</si>
  <si>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</si>
  <si>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</si>
  <si>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</si>
  <si>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</si>
  <si>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</si>
  <si>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</si>
  <si>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</si>
  <si>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</si>
  <si>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</si>
  <si>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</si>
  <si>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</si>
  <si>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</si>
  <si>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</si>
  <si>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</si>
  <si>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</si>
  <si>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</si>
  <si>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</si>
  <si>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</si>
  <si>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</si>
  <si>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</si>
  <si>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</si>
  <si>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</si>
  <si>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</si>
  <si>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</si>
  <si>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</si>
  <si>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</si>
  <si>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</si>
  <si>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</si>
  <si>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</si>
  <si>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</si>
  <si>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</si>
  <si>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</si>
  <si>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</si>
  <si>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</si>
  <si>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</si>
  <si>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</si>
  <si>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</si>
  <si>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</si>
  <si>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</si>
  <si>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</si>
  <si>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</si>
  <si>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</si>
  <si>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</si>
  <si>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</si>
  <si>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</si>
  <si>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</si>
  <si>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</si>
  <si>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</si>
  <si>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</si>
  <si>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</si>
  <si>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</si>
  <si>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</si>
  <si>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</si>
  <si>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</si>
  <si>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</si>
  <si>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</si>
  <si>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</si>
  <si>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</si>
  <si>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</si>
  <si>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</si>
  <si>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</si>
  <si>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</si>
  <si>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</si>
  <si>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</si>
  <si>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</si>
  <si>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</si>
  <si>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</si>
  <si>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</si>
  <si>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</si>
  <si>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</si>
  <si>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</si>
  <si>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</si>
  <si>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</si>
  <si>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</si>
  <si>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</si>
  <si>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</si>
  <si>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</si>
  <si>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</si>
  <si>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</si>
  <si>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</si>
  <si>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</si>
  <si>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</si>
  <si>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</si>
  <si>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</si>
  <si>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</si>
  <si>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</si>
  <si>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</si>
  <si>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</si>
  <si>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</si>
  <si>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</si>
  <si>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</si>
  <si>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</si>
  <si>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</si>
  <si>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</si>
  <si>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</si>
  <si>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</si>
  <si>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</si>
  <si>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</si>
  <si>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</si>
  <si>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</si>
  <si>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</si>
  <si>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</si>
  <si>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</si>
  <si>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</si>
  <si>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</si>
  <si>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</si>
  <si>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</si>
  <si>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</si>
  <si>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</si>
  <si>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</si>
  <si>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</si>
  <si>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</si>
  <si>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</si>
  <si>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</si>
  <si>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</si>
  <si>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</si>
  <si>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</si>
  <si>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</si>
  <si>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</si>
  <si>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</si>
  <si>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</si>
  <si>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</si>
  <si>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</si>
  <si>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</si>
  <si>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</si>
  <si>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</si>
  <si>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</si>
  <si>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</si>
  <si>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</si>
  <si>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</si>
  <si>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</si>
  <si>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</si>
  <si>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</si>
  <si>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</si>
  <si>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</si>
  <si>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</si>
  <si>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</si>
  <si>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</si>
  <si>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</si>
  <si>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</si>
  <si>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</si>
  <si>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</si>
  <si>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</si>
  <si>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</si>
  <si>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</si>
  <si>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</si>
  <si>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</si>
  <si>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</si>
  <si>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</si>
  <si>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</si>
  <si>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</si>
  <si>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</si>
  <si>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</si>
  <si>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</si>
  <si>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</si>
  <si>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</si>
  <si>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</si>
  <si>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</si>
  <si>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</si>
  <si>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</si>
  <si>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</si>
  <si>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</si>
  <si>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</si>
  <si>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</si>
  <si>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</si>
  <si>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</si>
  <si>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</si>
  <si>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</si>
  <si>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</si>
  <si>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</si>
  <si>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</si>
  <si>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</si>
  <si>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</si>
  <si>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</si>
  <si>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</si>
  <si>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</si>
  <si>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</si>
  <si>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</si>
  <si>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</si>
  <si>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</si>
  <si>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</si>
  <si>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</si>
  <si>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</si>
  <si>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</si>
  <si>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</si>
  <si>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</si>
  <si>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</si>
  <si>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</si>
  <si>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</si>
  <si>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</si>
  <si>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</si>
  <si>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</si>
  <si>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</si>
  <si>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</si>
  <si>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</si>
  <si>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</si>
  <si>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</si>
  <si>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</si>
  <si>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</si>
  <si>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</si>
  <si>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</si>
  <si>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</si>
  <si>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</si>
  <si>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</si>
  <si>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</si>
  <si>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</si>
  <si>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</si>
  <si>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</si>
  <si>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</si>
  <si>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</si>
  <si>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</si>
  <si>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</si>
  <si>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</si>
  <si>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</si>
  <si>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</si>
  <si>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</si>
  <si>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</si>
  <si>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</si>
  <si>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</si>
  <si>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</si>
  <si>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</si>
  <si>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</si>
  <si>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</si>
  <si>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</si>
  <si>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</si>
  <si>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</si>
  <si>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</si>
  <si>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</si>
  <si>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</si>
  <si>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</si>
  <si>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</si>
  <si>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</si>
  <si>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</si>
  <si>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</si>
  <si>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</si>
  <si>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</si>
  <si>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</si>
  <si>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</si>
  <si>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</si>
  <si>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</si>
  <si>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</si>
  <si>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</si>
  <si>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</si>
  <si>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</si>
  <si>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</si>
  <si>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</si>
  <si>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</si>
  <si>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</si>
  <si>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</si>
  <si>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</si>
  <si>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</si>
  <si>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</si>
  <si>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</si>
  <si>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</si>
  <si>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</si>
  <si>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</si>
  <si>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</si>
  <si>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</si>
  <si>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</si>
  <si>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</si>
  <si>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</si>
  <si>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</si>
  <si>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</si>
  <si>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</si>
  <si>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</si>
  <si>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</si>
  <si>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</si>
  <si>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</si>
  <si>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</si>
  <si>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</si>
  <si>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</si>
  <si>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</si>
  <si>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</si>
  <si>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</si>
  <si>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</si>
  <si>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</si>
  <si>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</si>
  <si>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</si>
  <si>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</si>
  <si>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</si>
  <si>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</si>
  <si>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</si>
  <si>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</si>
  <si>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</si>
  <si>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</si>
  <si>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</si>
  <si>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</si>
  <si>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</si>
  <si>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</si>
  <si>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</si>
  <si>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</si>
  <si>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</si>
  <si>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</si>
  <si>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</si>
  <si>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</si>
  <si>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</si>
  <si>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</si>
  <si>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</si>
  <si>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</si>
  <si>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</si>
  <si>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</si>
  <si>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</si>
  <si>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</si>
  <si>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</si>
  <si>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</si>
  <si>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</si>
  <si>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</si>
  <si>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</si>
  <si>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</si>
  <si>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</si>
  <si>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</si>
  <si>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</si>
  <si>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</si>
  <si>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</si>
  <si>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</si>
  <si>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</si>
  <si>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</si>
  <si>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</si>
  <si>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</si>
  <si>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</si>
  <si>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</si>
  <si>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</si>
  <si>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</si>
  <si>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</si>
  <si>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</si>
  <si>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</si>
  <si>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</si>
  <si>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</si>
  <si>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</si>
  <si>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</si>
  <si>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</si>
  <si>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</si>
  <si>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</si>
  <si>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</si>
  <si>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</si>
  <si>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</si>
  <si>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</si>
  <si>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</si>
  <si>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</si>
  <si>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</si>
  <si>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</si>
  <si>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</si>
  <si>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</si>
  <si>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</si>
  <si>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</si>
  <si>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</si>
  <si>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</si>
  <si>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</si>
  <si>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</si>
  <si>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</si>
  <si>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</si>
  <si>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</si>
  <si>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</si>
  <si>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</si>
  <si>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</si>
  <si>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</si>
  <si>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</si>
  <si>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</si>
  <si>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</si>
  <si>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</si>
  <si>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</si>
  <si>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</si>
  <si>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</si>
  <si>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</si>
  <si>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</si>
  <si>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</si>
  <si>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</si>
  <si>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</si>
  <si>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</si>
  <si>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</si>
  <si>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</si>
  <si>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</si>
  <si>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</si>
  <si>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</si>
  <si>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</si>
  <si>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</si>
  <si>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</si>
  <si>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</si>
  <si>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</si>
  <si>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</si>
  <si>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</si>
  <si>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</si>
  <si>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</si>
  <si>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</si>
  <si>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</si>
  <si>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</si>
  <si>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</si>
  <si>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</si>
  <si>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</si>
  <si>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</si>
  <si>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</si>
  <si>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</si>
  <si>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</si>
  <si>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</si>
  <si>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</si>
  <si>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</si>
  <si>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</si>
  <si>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</si>
  <si>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</si>
  <si>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</si>
  <si>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</si>
  <si>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</si>
  <si>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</si>
  <si>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</si>
  <si>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</si>
  <si>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</si>
  <si>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</si>
  <si>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</si>
  <si>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</si>
  <si>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</si>
  <si>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</si>
  <si>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</si>
  <si>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</si>
  <si>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</si>
  <si>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</si>
  <si>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</si>
  <si>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</si>
  <si>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</si>
  <si>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</si>
  <si>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</si>
  <si>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</si>
  <si>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</si>
  <si>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</si>
  <si>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</si>
  <si>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</si>
  <si>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</si>
  <si>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</si>
  <si>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</si>
  <si>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</si>
  <si>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</si>
  <si>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</si>
  <si>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</si>
  <si>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</si>
  <si>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</si>
  <si>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</si>
  <si>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</si>
  <si>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</si>
  <si>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</si>
  <si>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</si>
  <si>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</si>
  <si>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</si>
  <si>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</si>
  <si>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</si>
  <si>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</si>
  <si>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</si>
  <si>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</si>
  <si>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</si>
  <si>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</si>
  <si>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</si>
  <si>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</si>
  <si>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</si>
  <si>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</si>
  <si>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</si>
  <si>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</si>
  <si>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</si>
  <si>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</si>
  <si>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</si>
  <si>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</si>
  <si>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</si>
  <si>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</si>
  <si>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</si>
  <si>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</si>
  <si>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</si>
  <si>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</si>
  <si>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</si>
  <si>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</si>
  <si>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</si>
  <si>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</si>
  <si>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</si>
  <si>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</si>
  <si>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</si>
  <si>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</si>
  <si>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</si>
  <si>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</si>
  <si>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</si>
  <si>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</si>
  <si>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</si>
  <si>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</si>
  <si>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</si>
  <si>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</si>
  <si>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</si>
  <si>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</si>
  <si>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</si>
  <si>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</si>
  <si>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</si>
  <si>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</si>
  <si>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</si>
  <si>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</si>
  <si>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</si>
  <si>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</si>
  <si>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</si>
  <si>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</si>
  <si>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</si>
  <si>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</si>
  <si>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</si>
  <si>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</si>
  <si>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</si>
  <si>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</si>
  <si>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</si>
  <si>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</si>
  <si>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</si>
  <si>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</si>
  <si>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</si>
  <si>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</si>
  <si>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</si>
  <si>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</si>
  <si>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</si>
  <si>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</si>
  <si>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</si>
  <si>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</si>
  <si>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</si>
  <si>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</si>
  <si>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</si>
  <si>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</si>
  <si>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</si>
  <si>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</si>
  <si>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</si>
  <si>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</si>
  <si>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</si>
  <si>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</si>
  <si>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</si>
  <si>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</si>
  <si>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</si>
  <si>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</si>
  <si>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</si>
  <si>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</si>
  <si>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</si>
  <si>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</si>
  <si>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</si>
  <si>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</si>
  <si>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</si>
  <si>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</si>
  <si>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</si>
  <si>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</si>
  <si>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</si>
  <si>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</si>
  <si>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</si>
  <si>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</si>
  <si>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</si>
  <si>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</si>
  <si>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</si>
  <si>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</si>
  <si>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</si>
  <si>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</si>
  <si>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</si>
  <si>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</si>
  <si>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</si>
  <si>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</si>
  <si>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</si>
  <si>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</si>
  <si>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</si>
  <si>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</si>
  <si>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</si>
  <si>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</si>
  <si>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</si>
  <si>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</si>
  <si>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</si>
  <si>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</si>
  <si>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</si>
  <si>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</si>
  <si>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</si>
  <si>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</si>
  <si>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</si>
  <si>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</si>
  <si>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</si>
  <si>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</si>
  <si>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</si>
  <si>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</si>
  <si>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</si>
  <si>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</si>
  <si>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</si>
  <si>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</si>
  <si>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</si>
  <si>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</si>
  <si>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</si>
  <si>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</si>
  <si>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</si>
  <si>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</si>
  <si>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</si>
  <si>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</si>
  <si>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</si>
  <si>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</si>
  <si>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</si>
  <si>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</si>
  <si>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</si>
  <si>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</si>
  <si>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</si>
  <si>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</si>
  <si>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</si>
  <si>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</si>
  <si>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</si>
  <si>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</si>
  <si>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</si>
  <si>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</si>
  <si>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</si>
  <si>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</si>
  <si>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</si>
  <si>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</si>
  <si>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</si>
  <si>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</si>
  <si>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</si>
  <si>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</si>
  <si>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</si>
  <si>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</si>
  <si>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</si>
  <si>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</si>
  <si>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</si>
  <si>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</si>
  <si>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</si>
  <si>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</si>
  <si>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</si>
  <si>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</si>
  <si>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</si>
  <si>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</si>
  <si>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</si>
  <si>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</si>
  <si>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</si>
  <si>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</si>
  <si>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</si>
  <si>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</si>
  <si>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</si>
  <si>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</si>
  <si>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</si>
  <si>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</si>
  <si>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</si>
  <si>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</si>
  <si>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</si>
  <si>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</si>
  <si>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</si>
  <si>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</si>
  <si>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</si>
  <si>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</si>
  <si>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</si>
  <si>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</si>
  <si>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</si>
  <si>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</si>
  <si>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</si>
  <si>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</si>
  <si>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</si>
  <si>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</si>
  <si>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</si>
  <si>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</si>
  <si>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</si>
  <si>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</si>
  <si>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</si>
  <si>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</si>
  <si>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</si>
  <si>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</si>
  <si>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</si>
  <si>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</si>
  <si>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</si>
  <si>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</si>
  <si>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</si>
  <si>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</si>
  <si>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</si>
  <si>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</si>
  <si>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</si>
  <si>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</si>
  <si>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</si>
  <si>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</si>
  <si>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</si>
  <si>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</si>
  <si>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</si>
  <si>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</si>
  <si>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</si>
  <si>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</si>
  <si>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</si>
  <si>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</si>
  <si>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</si>
  <si>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</si>
  <si>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</si>
  <si>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</si>
  <si>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</si>
  <si>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</si>
  <si>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</si>
  <si>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</si>
  <si>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</si>
  <si>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</si>
  <si>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</si>
  <si>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</si>
  <si>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</si>
  <si>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</si>
  <si>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</si>
  <si>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</si>
  <si>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</si>
  <si>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</si>
  <si>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</si>
  <si>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</si>
  <si>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</si>
  <si>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</si>
  <si>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</si>
  <si>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</si>
  <si>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</si>
  <si>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</si>
  <si>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</si>
  <si>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</si>
  <si>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</si>
  <si>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</si>
  <si>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</si>
  <si>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</si>
  <si>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</si>
  <si>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</si>
  <si>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</si>
  <si>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</si>
  <si>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</si>
  <si>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</si>
  <si>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</si>
  <si>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</si>
  <si>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</si>
  <si>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</si>
  <si>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</si>
  <si>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</si>
  <si>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</si>
  <si>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</si>
  <si>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</si>
  <si>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</si>
  <si>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</si>
  <si>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</si>
  <si>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</si>
  <si>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</si>
  <si>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</si>
  <si>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</si>
  <si>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</si>
  <si>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</si>
  <si>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</si>
  <si>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</si>
  <si>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</si>
  <si>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</si>
  <si>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</si>
  <si>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</si>
  <si>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</si>
  <si>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</si>
  <si>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</si>
  <si>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</si>
  <si>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</si>
  <si>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</si>
  <si>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</si>
  <si>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</si>
  <si>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</si>
  <si>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</si>
  <si>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</si>
  <si>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</si>
  <si>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</si>
  <si>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</si>
  <si>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</si>
  <si>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</si>
  <si>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</si>
  <si>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</si>
  <si>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</si>
  <si>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</si>
  <si>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</si>
  <si>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</si>
  <si>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</si>
  <si>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</si>
  <si>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</si>
  <si>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</si>
  <si>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</si>
  <si>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</si>
  <si>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</si>
  <si>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</si>
  <si>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</si>
  <si>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</si>
  <si>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</si>
  <si>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</si>
  <si>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</si>
  <si>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</si>
  <si>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</si>
  <si>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</si>
  <si>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</si>
  <si>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</si>
  <si>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</si>
  <si>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</si>
  <si>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</si>
  <si>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</si>
  <si>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</si>
  <si>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</si>
  <si>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</si>
  <si>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</si>
  <si>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</si>
  <si>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</si>
  <si>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</si>
  <si>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</si>
  <si>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</si>
  <si>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</si>
  <si>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</si>
  <si>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</si>
  <si>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</si>
  <si>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</si>
  <si>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</si>
  <si>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</si>
  <si>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</si>
  <si>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</si>
  <si>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</si>
  <si>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</si>
  <si>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</si>
  <si>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</si>
  <si>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</si>
  <si>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</si>
  <si>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</si>
  <si>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</si>
  <si>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</si>
  <si>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</si>
  <si>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</si>
  <si>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</si>
  <si>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</si>
  <si>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</si>
  <si>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</si>
  <si>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</si>
  <si>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</si>
  <si>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</si>
  <si>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</si>
  <si>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</si>
  <si>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</si>
  <si>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</si>
  <si>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</si>
  <si>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</si>
  <si>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</si>
  <si>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</si>
  <si>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</si>
  <si>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</si>
  <si>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</si>
  <si>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</si>
  <si>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</si>
  <si>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</si>
  <si>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</si>
  <si>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</si>
  <si>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</si>
  <si>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</si>
  <si>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</si>
  <si>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</si>
  <si>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</si>
  <si>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</si>
  <si>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</si>
  <si>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</si>
  <si>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</si>
  <si>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</si>
  <si>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</si>
  <si>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</si>
  <si>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</si>
  <si>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</si>
  <si>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</si>
  <si>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</si>
  <si>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</si>
  <si>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</si>
  <si>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</si>
  <si>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</si>
  <si>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</si>
  <si>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</si>
  <si>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</si>
  <si>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</si>
  <si>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</si>
  <si>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</si>
  <si>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</si>
  <si>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</si>
  <si>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</si>
  <si>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</si>
  <si>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</si>
  <si>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</si>
  <si>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</si>
  <si>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</si>
  <si>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</si>
  <si>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</si>
  <si>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</si>
  <si>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</si>
  <si>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</si>
  <si>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</si>
  <si>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</si>
  <si>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</si>
  <si>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</si>
  <si>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</si>
  <si>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</si>
  <si>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</si>
  <si>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</si>
  <si>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</si>
  <si>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</si>
  <si>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</si>
  <si>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</si>
  <si>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</si>
  <si>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</si>
  <si>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</si>
  <si>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</si>
  <si>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</si>
  <si>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</si>
  <si>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</si>
  <si>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</si>
  <si>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</si>
  <si>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</si>
  <si>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</si>
  <si>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</si>
  <si>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</si>
  <si>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</si>
  <si>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</si>
  <si>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</si>
  <si>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</si>
  <si>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</si>
  <si>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</si>
  <si>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</si>
  <si>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</si>
  <si>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</si>
  <si>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</si>
  <si>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</si>
  <si>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</si>
  <si>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</si>
  <si>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</si>
  <si>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</si>
  <si>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</si>
  <si>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</si>
  <si>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</si>
  <si>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</si>
  <si>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</si>
  <si>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</si>
  <si>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</si>
  <si>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</si>
  <si>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</si>
  <si>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</si>
  <si>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</si>
  <si>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</si>
  <si>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</si>
  <si>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</si>
  <si>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</si>
  <si>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</si>
  <si>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</si>
  <si>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</si>
  <si>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</si>
  <si>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</si>
  <si>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</si>
  <si>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</si>
  <si>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</si>
  <si>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</si>
  <si>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</si>
  <si>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</si>
  <si>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</si>
  <si>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</si>
  <si>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</si>
  <si>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</si>
  <si>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</si>
  <si>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</si>
  <si>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</si>
  <si>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</si>
  <si>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</si>
  <si>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</si>
  <si>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</si>
  <si>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</si>
  <si>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</si>
  <si>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</si>
  <si>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</si>
  <si>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</si>
  <si>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</si>
  <si>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</si>
  <si>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</si>
  <si>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</si>
  <si>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</si>
  <si>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</si>
  <si>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</si>
  <si>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</si>
  <si>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</si>
  <si>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</si>
  <si>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</si>
  <si>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</si>
  <si>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</si>
  <si>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</si>
  <si>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</si>
  <si>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</si>
  <si>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</si>
  <si>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</si>
  <si>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</si>
  <si>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</si>
  <si>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</si>
  <si>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</si>
  <si>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</si>
  <si>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</si>
  <si>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</si>
  <si>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</si>
  <si>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</si>
  <si>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</si>
  <si>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</si>
  <si>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</si>
  <si>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</si>
  <si>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</si>
  <si>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</si>
  <si>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</si>
  <si>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</si>
  <si>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</si>
  <si>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</si>
  <si>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</si>
  <si>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</si>
  <si>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</si>
  <si>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</si>
  <si>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</si>
  <si>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</si>
  <si>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</si>
  <si>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</si>
  <si>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</si>
  <si>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</si>
  <si>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</si>
  <si>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</si>
  <si>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</si>
  <si>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</si>
  <si>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</si>
  <si>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</si>
  <si>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</si>
  <si>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</si>
  <si>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</si>
  <si>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</si>
  <si>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</si>
  <si>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</si>
  <si>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</si>
  <si>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</si>
  <si>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</si>
  <si>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</si>
  <si>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</si>
  <si>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</si>
  <si>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</si>
  <si>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</si>
  <si>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</si>
  <si>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</si>
  <si>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</si>
  <si>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</si>
  <si>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</si>
  <si>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</si>
  <si>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</si>
  <si>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</si>
  <si>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</si>
  <si>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</si>
  <si>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</si>
  <si>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</si>
  <si>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</si>
  <si>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</si>
  <si>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</si>
  <si>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</si>
  <si>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</si>
  <si>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</si>
  <si>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</si>
  <si>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</si>
  <si>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</si>
  <si>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</si>
  <si>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</si>
  <si>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</si>
  <si>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</si>
  <si>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</si>
  <si>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</si>
  <si>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</si>
  <si>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</si>
  <si>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</si>
  <si>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</si>
  <si>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</si>
  <si>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</si>
  <si>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</si>
  <si>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</si>
  <si>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</si>
  <si>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</si>
  <si>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</si>
  <si>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</si>
  <si>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</si>
  <si>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</si>
  <si>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</si>
  <si>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</si>
  <si>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</si>
  <si>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</si>
  <si>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</si>
  <si>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</si>
  <si>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</si>
  <si>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</si>
  <si>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</si>
  <si>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</si>
  <si>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</si>
  <si>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</si>
  <si>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</si>
  <si>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</si>
  <si>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</si>
  <si>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</si>
  <si>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</si>
  <si>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</si>
  <si>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</si>
  <si>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</si>
  <si>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</si>
  <si>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</si>
  <si>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</si>
  <si>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</si>
  <si>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</si>
  <si>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</si>
  <si>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</si>
  <si>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</si>
  <si>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</si>
  <si>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</si>
  <si>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</si>
  <si>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</si>
  <si>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</si>
  <si>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</si>
  <si>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</si>
  <si>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</si>
  <si>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</si>
  <si>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</si>
  <si>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</si>
  <si>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</si>
  <si>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</si>
  <si>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</si>
  <si>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</si>
  <si>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</si>
  <si>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</si>
  <si>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</si>
  <si>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</si>
  <si>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</si>
  <si>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</si>
  <si>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</si>
  <si>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</si>
  <si>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</si>
  <si>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</si>
  <si>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</si>
  <si>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</si>
  <si>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</si>
  <si>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</si>
  <si>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</si>
  <si>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</si>
  <si>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</si>
  <si>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</si>
  <si>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</si>
  <si>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</si>
  <si>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</si>
  <si>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</si>
  <si>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</si>
  <si>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</si>
  <si>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</si>
  <si>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</si>
  <si>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</si>
  <si>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</si>
  <si>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</si>
  <si>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</si>
  <si>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</si>
  <si>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</si>
  <si>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</si>
  <si>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</si>
  <si>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</si>
  <si>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</si>
  <si>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</si>
  <si>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</si>
  <si>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</si>
  <si>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</si>
  <si>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</si>
  <si>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</si>
  <si>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</si>
  <si>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</si>
  <si>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</si>
  <si>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</si>
  <si>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</si>
  <si>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</si>
  <si>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</si>
  <si>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</si>
  <si>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</si>
  <si>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</si>
  <si>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</si>
  <si>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</si>
  <si>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</si>
  <si>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</si>
  <si>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</si>
  <si>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</si>
  <si>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</si>
  <si>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</si>
  <si>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</si>
  <si>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</si>
  <si>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</si>
  <si>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</si>
  <si>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</si>
  <si>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</si>
  <si>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</si>
  <si>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</si>
  <si>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</si>
  <si>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</si>
  <si>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</si>
  <si>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</si>
  <si>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</si>
  <si>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</si>
  <si>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</si>
  <si>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</si>
  <si>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</si>
  <si>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</si>
  <si>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</si>
  <si>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</si>
  <si>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</si>
  <si>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</si>
  <si>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</si>
  <si>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</si>
  <si>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</si>
  <si>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</si>
  <si>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</si>
  <si>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</si>
  <si>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</si>
  <si>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</si>
  <si>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</si>
  <si>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</si>
  <si>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</si>
  <si>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</si>
  <si>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</si>
  <si>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</si>
  <si>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</si>
  <si>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</si>
  <si>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</si>
  <si>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</si>
  <si>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</si>
  <si>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</si>
  <si>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</si>
  <si>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</si>
  <si>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</si>
  <si>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</si>
  <si>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</si>
  <si>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</si>
  <si>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</si>
  <si>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</si>
  <si>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</si>
  <si>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</si>
  <si>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</si>
  <si>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</si>
  <si>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</si>
  <si>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</si>
  <si>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</si>
  <si>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</si>
  <si>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</si>
  <si>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</si>
  <si>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</si>
  <si>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</si>
  <si>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</si>
  <si>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</si>
  <si>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</si>
  <si>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</si>
  <si>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</si>
  <si>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</si>
  <si>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</si>
  <si>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</si>
  <si>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</si>
  <si>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</si>
  <si>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</si>
  <si>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</si>
  <si>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</si>
  <si>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</si>
  <si>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</si>
  <si>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</si>
  <si>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</si>
  <si>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</si>
  <si>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</si>
  <si>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</si>
  <si>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</si>
  <si>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</si>
  <si>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</si>
  <si>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</si>
  <si>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</si>
  <si>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</si>
  <si>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</si>
  <si>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</si>
  <si>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</si>
  <si>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</si>
  <si>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</si>
  <si>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</si>
  <si>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</si>
  <si>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</si>
  <si>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</si>
  <si>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</si>
  <si>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</si>
  <si>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</si>
  <si>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</si>
  <si>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</si>
  <si>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</si>
  <si>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</si>
  <si>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</si>
  <si>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</si>
  <si>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</si>
  <si>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</si>
  <si>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</si>
  <si>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</si>
  <si>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</si>
  <si>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</si>
  <si>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</si>
  <si>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</si>
  <si>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</si>
  <si>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</si>
  <si>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</si>
  <si>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</si>
  <si>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</si>
  <si>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</si>
  <si>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</si>
  <si>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</si>
  <si>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</si>
  <si>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</si>
  <si>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</si>
  <si>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</si>
  <si>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</si>
  <si>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</si>
  <si>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</si>
  <si>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</si>
  <si>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</si>
  <si>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</si>
  <si>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</si>
  <si>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</si>
  <si>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</si>
  <si>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</si>
  <si>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</si>
  <si>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</si>
  <si>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</si>
  <si>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</si>
  <si>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</si>
  <si>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</si>
  <si>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</si>
  <si>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</si>
  <si>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</si>
  <si>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</si>
  <si>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</si>
  <si>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</si>
  <si>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</si>
  <si>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</si>
  <si>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</si>
  <si>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</si>
  <si>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</si>
  <si>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</si>
  <si>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</si>
  <si>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</si>
  <si>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</si>
  <si>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</si>
  <si>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</si>
  <si>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</si>
  <si>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</si>
  <si>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</si>
  <si>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</si>
  <si>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</si>
  <si>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</si>
  <si>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</si>
  <si>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</si>
  <si>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</si>
  <si>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</si>
  <si>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</si>
  <si>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</si>
  <si>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</si>
  <si>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</si>
  <si>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</si>
  <si>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</si>
  <si>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</si>
  <si>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</si>
  <si>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</si>
  <si>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</si>
  <si>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</si>
  <si>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</si>
  <si>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</si>
  <si>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</si>
  <si>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</si>
  <si>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</si>
  <si>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</si>
  <si>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</si>
  <si>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</si>
  <si>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</si>
  <si>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</si>
  <si>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</si>
  <si>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</si>
  <si>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</si>
  <si>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</si>
  <si>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</si>
  <si>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</si>
  <si>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</si>
  <si>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</si>
  <si>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</si>
  <si>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</si>
  <si>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</si>
  <si>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</si>
  <si>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</si>
  <si>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</si>
  <si>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</si>
  <si>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</si>
  <si>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</si>
  <si>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</si>
  <si>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</si>
  <si>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</si>
  <si>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</si>
  <si>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</si>
  <si>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</si>
  <si>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</si>
  <si>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</si>
  <si>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</si>
  <si>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</si>
  <si>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</si>
  <si>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</si>
  <si>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</si>
  <si>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</si>
  <si>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</si>
  <si>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</si>
  <si>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</si>
  <si>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</si>
  <si>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</si>
  <si>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</si>
  <si>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</si>
  <si>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</si>
  <si>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</si>
  <si>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</si>
  <si>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</si>
  <si>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</si>
  <si>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</si>
  <si>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</si>
  <si>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</si>
  <si>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</si>
  <si>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</si>
  <si>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</si>
  <si>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</si>
  <si>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</si>
  <si>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</si>
  <si>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</si>
  <si>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</si>
  <si>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</si>
  <si>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</si>
  <si>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</si>
  <si>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</si>
  <si>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</si>
  <si>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</si>
  <si>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</si>
  <si>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</si>
  <si>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</si>
  <si>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</si>
  <si>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</si>
  <si>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</si>
  <si>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</si>
  <si>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</si>
  <si>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</si>
  <si>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</si>
  <si>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</si>
  <si>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</si>
  <si>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</si>
  <si>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</si>
  <si>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</si>
  <si>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</si>
  <si>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</si>
  <si>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</si>
  <si>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</si>
  <si>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</si>
  <si>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</si>
  <si>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</si>
  <si>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</si>
  <si>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</si>
  <si>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</si>
  <si>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</si>
  <si>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</si>
  <si>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</si>
  <si>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</si>
  <si>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</si>
  <si>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</si>
  <si>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</si>
  <si>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</si>
  <si>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</si>
  <si>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</si>
  <si>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</si>
  <si>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</si>
  <si>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</si>
  <si>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</si>
  <si>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</si>
  <si>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</si>
  <si>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</si>
  <si>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</si>
  <si>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</si>
  <si>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</si>
  <si>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</si>
  <si>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</si>
  <si>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</si>
  <si>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</si>
  <si>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</si>
  <si>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</si>
  <si>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</si>
  <si>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</si>
  <si>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</si>
  <si>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</si>
  <si>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</si>
  <si>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</si>
  <si>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</si>
  <si>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</si>
  <si>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</si>
  <si>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</si>
  <si>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</si>
  <si>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</si>
  <si>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</si>
  <si>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</si>
  <si>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</si>
  <si>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</si>
  <si>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</si>
  <si>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</si>
  <si>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</si>
  <si>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</si>
  <si>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</si>
  <si>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</si>
  <si>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</si>
  <si>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</si>
  <si>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</si>
  <si>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</si>
  <si>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</si>
  <si>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</si>
  <si>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</si>
  <si>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</si>
  <si>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</si>
  <si>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</si>
  <si>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</si>
  <si>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</si>
  <si>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</si>
  <si>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</si>
  <si>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</si>
  <si>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</si>
  <si>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</si>
  <si>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</si>
  <si>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</si>
  <si>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</si>
  <si>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</si>
  <si>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</si>
  <si>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</si>
  <si>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</si>
  <si>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</si>
  <si>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</si>
  <si>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</si>
  <si>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</si>
  <si>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</si>
  <si>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</si>
  <si>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</si>
  <si>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</si>
  <si>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</si>
  <si>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</si>
  <si>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</si>
  <si>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</si>
  <si>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</si>
  <si>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</si>
  <si>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</si>
  <si>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</si>
  <si>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</si>
  <si>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</si>
  <si>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</si>
  <si>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</si>
  <si>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</si>
  <si>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</si>
  <si>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</si>
  <si>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</si>
  <si>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</si>
  <si>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</si>
  <si>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</si>
  <si>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</si>
  <si>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</si>
  <si>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</si>
  <si>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</si>
  <si>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</si>
  <si>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</si>
  <si>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</si>
  <si>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</si>
  <si>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</si>
  <si>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</si>
  <si>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</si>
  <si>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</si>
  <si>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</si>
  <si>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</si>
  <si>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</si>
  <si>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</si>
  <si>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</si>
  <si>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</si>
  <si>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</si>
  <si>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</si>
  <si>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</si>
  <si>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</si>
  <si>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</si>
  <si>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</si>
  <si>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</si>
  <si>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</si>
  <si>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</si>
  <si>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</si>
  <si>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</si>
  <si>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</si>
  <si>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</si>
  <si>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</si>
  <si>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</si>
  <si>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</si>
  <si>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</si>
  <si>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</si>
  <si>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</si>
  <si>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</si>
  <si>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</si>
  <si>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</si>
  <si>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</si>
  <si>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</si>
  <si>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</si>
  <si>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</si>
  <si>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</si>
  <si>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</si>
  <si>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</si>
  <si>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</si>
  <si>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</si>
  <si>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</si>
  <si>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</si>
  <si>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</si>
  <si>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</si>
  <si>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</si>
  <si>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</si>
  <si>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</si>
  <si>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</si>
  <si>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</si>
  <si>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</si>
  <si>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</si>
  <si>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</si>
  <si>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</si>
  <si>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</si>
  <si>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</si>
  <si>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</si>
  <si>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</si>
  <si>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</si>
  <si>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</si>
  <si>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</si>
  <si>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</si>
  <si>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</si>
  <si>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</si>
  <si>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</si>
  <si>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</si>
  <si>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</si>
  <si>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</si>
  <si>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</si>
  <si>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</si>
  <si>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</si>
  <si>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</si>
  <si>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</si>
  <si>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</si>
  <si>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</si>
  <si>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</si>
  <si>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</si>
  <si>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</si>
  <si>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</si>
  <si>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</si>
  <si>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</si>
  <si>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</si>
  <si>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</si>
  <si>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</si>
  <si>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</si>
  <si>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</si>
  <si>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</si>
  <si>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</si>
  <si>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</si>
  <si>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</si>
  <si>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</si>
  <si>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</si>
  <si>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</si>
  <si>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</si>
  <si>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</si>
  <si>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</si>
  <si>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</si>
  <si>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</si>
  <si>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</si>
  <si>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</si>
  <si>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</si>
  <si>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</si>
  <si>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</si>
  <si>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</si>
  <si>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</si>
  <si>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</si>
  <si>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</si>
  <si>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</si>
  <si>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</si>
  <si>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</si>
  <si>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</si>
  <si>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</si>
  <si>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</si>
  <si>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</si>
  <si>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</si>
  <si>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</si>
  <si>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</si>
  <si>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</si>
  <si>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</si>
  <si>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</si>
  <si>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</si>
  <si>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</si>
  <si>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</si>
  <si>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</si>
  <si>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</si>
  <si>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</si>
  <si>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</si>
  <si>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</si>
  <si>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</si>
  <si>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</si>
  <si>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</si>
  <si>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</si>
  <si>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</si>
  <si>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</si>
  <si>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</si>
  <si>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</si>
  <si>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</si>
  <si>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</si>
  <si>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</si>
  <si>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</si>
  <si>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</si>
  <si>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</si>
  <si>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</si>
  <si>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</si>
  <si>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</si>
  <si>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</si>
  <si>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</si>
  <si>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</si>
  <si>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</si>
  <si>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</si>
  <si>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</si>
  <si>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</si>
  <si>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</si>
  <si>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</si>
  <si>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</si>
  <si>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</si>
  <si>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</si>
  <si>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</si>
  <si>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</si>
  <si>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</si>
  <si>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</si>
  <si>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</si>
  <si>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</si>
  <si>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</si>
  <si>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</si>
  <si>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</si>
  <si>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</si>
  <si>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</si>
  <si>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</si>
  <si>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</si>
  <si>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</si>
  <si>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</si>
  <si>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</si>
  <si>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</si>
  <si>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</si>
  <si>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</si>
  <si>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</si>
  <si>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</si>
  <si>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</si>
  <si>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</si>
  <si>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</si>
  <si>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</si>
  <si>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</si>
  <si>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</si>
  <si>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</si>
  <si>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</si>
  <si>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</si>
  <si>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</si>
  <si>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</si>
  <si>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</si>
  <si>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</si>
  <si>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</si>
  <si>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</si>
  <si>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</si>
  <si>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</si>
  <si>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</si>
  <si>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</si>
  <si>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</si>
  <si>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</si>
  <si>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</si>
  <si>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</si>
  <si>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</si>
  <si>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</si>
  <si>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</si>
  <si>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</si>
  <si>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</si>
  <si>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</si>
  <si>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</si>
  <si>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</si>
  <si>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</si>
  <si>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</si>
  <si>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</si>
  <si>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</si>
  <si>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</si>
  <si>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</si>
  <si>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</si>
  <si>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</si>
  <si>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</si>
  <si>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</si>
  <si>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</si>
  <si>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</si>
  <si>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</si>
  <si>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</si>
  <si>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</si>
  <si>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</si>
  <si>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</si>
  <si>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</si>
  <si>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</si>
  <si>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</si>
  <si>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</si>
  <si>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</si>
  <si>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</si>
  <si>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</si>
  <si>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</si>
  <si>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</si>
  <si>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</si>
  <si>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</si>
  <si>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</si>
  <si>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</si>
  <si>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</si>
  <si>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</si>
  <si>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</si>
  <si>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</si>
  <si>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</si>
  <si>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</si>
  <si>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</si>
  <si>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</si>
  <si>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</si>
  <si>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</si>
  <si>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</si>
  <si>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</si>
  <si>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</si>
  <si>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</si>
  <si>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</si>
  <si>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</si>
  <si>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</si>
  <si>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</si>
  <si>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</si>
  <si>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</si>
  <si>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</si>
  <si>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</si>
  <si>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</si>
  <si>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</si>
  <si>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</si>
  <si>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</si>
  <si>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</si>
  <si>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</si>
  <si>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</si>
  <si>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</si>
  <si>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</si>
  <si>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</si>
  <si>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</si>
  <si>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</si>
  <si>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</si>
  <si>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</si>
  <si>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</si>
  <si>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</si>
  <si>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</si>
  <si>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</si>
  <si>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</si>
  <si>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</si>
  <si>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</si>
  <si>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</si>
  <si>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</si>
  <si>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</si>
  <si>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</si>
  <si>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</si>
  <si>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</si>
  <si>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</si>
  <si>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</si>
  <si>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</si>
  <si>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</si>
  <si>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</si>
  <si>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</si>
  <si>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</si>
  <si>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</si>
  <si>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</si>
  <si>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</si>
  <si>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</si>
  <si>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</si>
  <si>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</si>
  <si>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</si>
  <si>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</si>
  <si>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</si>
  <si>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</si>
  <si>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</si>
  <si>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</si>
  <si>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</si>
  <si>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</si>
  <si>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</si>
  <si>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</si>
  <si>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</si>
  <si>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</si>
  <si>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</si>
  <si>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</si>
  <si>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</si>
  <si>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</si>
  <si>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</si>
  <si>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</si>
  <si>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</si>
  <si>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</si>
  <si>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</si>
  <si>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</si>
  <si>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</si>
  <si>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</si>
  <si>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</si>
  <si>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</si>
  <si>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</si>
  <si>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</si>
  <si>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</si>
  <si>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</si>
  <si>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</si>
  <si>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</si>
  <si>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</si>
  <si>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</si>
  <si>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</si>
  <si>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</si>
  <si>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</si>
  <si>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</si>
  <si>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</si>
  <si>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</si>
  <si>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</si>
  <si>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</si>
  <si>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</si>
  <si>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</si>
  <si>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</si>
  <si>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</si>
  <si>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</si>
  <si>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</si>
  <si>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</si>
  <si>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</si>
  <si>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</si>
  <si>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</si>
  <si>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</si>
  <si>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</si>
  <si>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</si>
  <si>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</si>
  <si>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</si>
  <si>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</si>
  <si>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</si>
  <si>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</si>
  <si>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</si>
  <si>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</si>
  <si>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</si>
  <si>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</si>
  <si>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</si>
  <si>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</si>
  <si>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</si>
  <si>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</si>
  <si>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</si>
  <si>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</si>
  <si>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</si>
  <si>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</si>
  <si>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</si>
  <si>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</si>
  <si>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</si>
  <si>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</si>
  <si>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</si>
  <si>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</si>
  <si>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</si>
  <si>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</si>
  <si>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</si>
  <si>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</si>
  <si>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</si>
  <si>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</si>
  <si>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</si>
  <si>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</si>
  <si>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</si>
  <si>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</si>
  <si>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</si>
  <si>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</si>
  <si>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</si>
  <si>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</si>
  <si>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</si>
  <si>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</si>
  <si>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</si>
  <si>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</si>
  <si>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</si>
  <si>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</si>
  <si>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</si>
  <si>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</si>
  <si>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</si>
  <si>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</si>
  <si>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</si>
  <si>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</si>
  <si>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</si>
  <si>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</si>
  <si>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</si>
  <si>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</si>
  <si>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</si>
  <si>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</si>
  <si>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</si>
  <si>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</si>
  <si>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</si>
  <si>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</si>
  <si>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</si>
  <si>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</si>
  <si>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</si>
  <si>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</si>
  <si>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</si>
  <si>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</si>
  <si>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</si>
  <si>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</si>
  <si>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</si>
  <si>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</si>
  <si>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</si>
  <si>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</si>
  <si>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</si>
  <si>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</si>
  <si>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</si>
  <si>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</si>
  <si>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</si>
  <si>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</si>
  <si>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</si>
  <si>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</si>
  <si>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</si>
  <si>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</si>
  <si>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</si>
  <si>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</si>
  <si>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</si>
  <si>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</si>
  <si>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</si>
  <si>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</si>
  <si>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</si>
  <si>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</si>
  <si>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</si>
  <si>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</si>
  <si>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</si>
  <si>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</si>
  <si>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</si>
  <si>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</si>
  <si>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</si>
  <si>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</si>
  <si>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</si>
  <si>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</si>
  <si>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</si>
  <si>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</si>
  <si>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</si>
  <si>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</si>
  <si>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</si>
  <si>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</si>
  <si>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</si>
  <si>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</si>
  <si>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</si>
  <si>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</si>
  <si>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</si>
  <si>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</si>
  <si>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</si>
  <si>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</si>
  <si>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</si>
  <si>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</si>
  <si>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</si>
  <si>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</si>
  <si>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</si>
  <si>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</si>
  <si>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</si>
  <si>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</si>
  <si>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</si>
  <si>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</si>
  <si>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</si>
  <si>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</si>
  <si>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</si>
  <si>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</si>
  <si>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</si>
  <si>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</si>
  <si>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</si>
  <si>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</si>
  <si>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</si>
  <si>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</si>
  <si>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</si>
  <si>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</si>
  <si>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</si>
  <si>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</si>
  <si>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</si>
  <si>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</si>
  <si>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</si>
  <si>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</si>
  <si>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</si>
  <si>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</si>
  <si>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</si>
  <si>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</si>
  <si>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</si>
  <si>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</si>
  <si>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</si>
  <si>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</si>
  <si>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</si>
  <si>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</si>
  <si>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</si>
  <si>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</si>
  <si>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</si>
  <si>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</si>
  <si>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</si>
  <si>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</si>
  <si>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</si>
  <si>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</si>
  <si>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</si>
  <si>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</si>
  <si>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</si>
  <si>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</si>
  <si>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</si>
  <si>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</si>
  <si>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</si>
  <si>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</si>
  <si>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</si>
  <si>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</si>
  <si>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</si>
  <si>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</si>
  <si>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</si>
  <si>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</si>
  <si>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</si>
  <si>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</si>
  <si>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</si>
  <si>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</si>
  <si>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</si>
  <si>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</si>
  <si>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</si>
  <si>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</si>
  <si>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</si>
  <si>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</si>
  <si>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</si>
  <si>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</si>
  <si>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</si>
  <si>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</si>
  <si>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</si>
  <si>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</si>
  <si>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</si>
  <si>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</si>
  <si>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</si>
  <si>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</si>
  <si>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</si>
  <si>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</si>
  <si>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</si>
  <si>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</si>
  <si>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</si>
  <si>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</si>
  <si>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</si>
  <si>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</si>
  <si>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</si>
  <si>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</si>
  <si>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</si>
  <si>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</si>
  <si>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</si>
  <si>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</si>
  <si>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</si>
  <si>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</si>
  <si>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</si>
  <si>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</si>
  <si>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</si>
  <si>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</si>
  <si>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</si>
  <si>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</si>
  <si>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</si>
  <si>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</si>
  <si>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</si>
  <si>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</si>
  <si>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</si>
  <si>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</si>
  <si>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</si>
  <si>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</si>
  <si>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</si>
  <si>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</si>
  <si>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</si>
  <si>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</si>
  <si>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</si>
  <si>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</si>
  <si>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</si>
  <si>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</si>
  <si>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</si>
  <si>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</si>
  <si>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</si>
  <si>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</si>
  <si>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</si>
  <si>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</si>
  <si>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</si>
  <si>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</si>
  <si>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</si>
  <si>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</si>
  <si>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</si>
  <si>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</si>
  <si>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</si>
  <si>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</si>
  <si>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</si>
  <si>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</si>
  <si>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</si>
  <si>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</si>
  <si>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</si>
  <si>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</si>
  <si>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</si>
  <si>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</si>
  <si>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</si>
  <si>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</si>
  <si>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</si>
  <si>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</si>
  <si>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</si>
  <si>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</si>
  <si>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</si>
  <si>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</si>
  <si>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</si>
  <si>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</si>
  <si>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</si>
  <si>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</si>
  <si>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</si>
  <si>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</si>
  <si>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</si>
  <si>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</si>
  <si>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</si>
  <si>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</si>
  <si>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</si>
  <si>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</si>
  <si>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</si>
  <si>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</si>
  <si>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</si>
  <si>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</si>
  <si>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</si>
  <si>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</si>
  <si>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</si>
  <si>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</si>
  <si>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</si>
  <si>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</si>
  <si>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</si>
  <si>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</si>
  <si>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</si>
  <si>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</si>
  <si>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</si>
  <si>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</si>
  <si>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</si>
  <si>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</si>
  <si>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</si>
  <si>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</si>
  <si>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</si>
  <si>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</si>
  <si>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</si>
  <si>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</si>
  <si>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</si>
  <si>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</si>
  <si>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</si>
  <si>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</si>
  <si>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</si>
  <si>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</si>
  <si>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</si>
  <si>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</si>
  <si>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</si>
  <si>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</si>
  <si>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</si>
  <si>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</si>
  <si>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</si>
  <si>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</si>
  <si>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</si>
  <si>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</si>
  <si>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</si>
  <si>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</si>
  <si>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</si>
  <si>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</si>
  <si>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</si>
  <si>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</si>
  <si>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</si>
  <si>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</si>
  <si>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</si>
  <si>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</si>
  <si>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</si>
  <si>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</si>
  <si>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</si>
  <si>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</si>
  <si>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</si>
  <si>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</si>
  <si>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</si>
  <si>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</si>
  <si>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</si>
  <si>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</si>
  <si>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</si>
  <si>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</si>
  <si>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</si>
  <si>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</si>
  <si>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</si>
  <si>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</si>
  <si>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</si>
  <si>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</si>
  <si>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</si>
  <si>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</si>
  <si>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</si>
  <si>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</si>
  <si>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</si>
  <si>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</si>
  <si>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</si>
  <si>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</si>
  <si>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</si>
  <si>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</si>
  <si>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</si>
  <si>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</si>
  <si>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</si>
  <si>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</si>
  <si>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</si>
  <si>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</si>
  <si>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</si>
  <si>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</si>
  <si>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</si>
  <si>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</si>
  <si>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</si>
  <si>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</si>
  <si>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</si>
  <si>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</si>
  <si>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</si>
  <si>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</si>
  <si>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</si>
  <si>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</si>
  <si>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</si>
  <si>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</si>
  <si>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</si>
  <si>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</si>
  <si>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</si>
  <si>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</si>
  <si>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</si>
  <si>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</si>
  <si>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</si>
  <si>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</si>
  <si>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</si>
  <si>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</si>
  <si>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</si>
  <si>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</si>
  <si>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</si>
  <si>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</si>
  <si>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</si>
  <si>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</si>
  <si>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</si>
  <si>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</si>
  <si>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</si>
  <si>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</si>
  <si>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</si>
  <si>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</si>
  <si>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</si>
  <si>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</si>
  <si>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</si>
  <si>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</si>
  <si>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</si>
  <si>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</si>
  <si>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</si>
  <si>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</si>
  <si>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</si>
  <si>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</si>
  <si>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</si>
  <si>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</si>
  <si>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</si>
  <si>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</si>
  <si>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</si>
  <si>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</si>
  <si>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</si>
  <si>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</si>
  <si>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</si>
  <si>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</si>
  <si>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</si>
  <si>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</si>
  <si>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</si>
  <si>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</si>
  <si>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</si>
  <si>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</si>
  <si>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</si>
  <si>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</si>
  <si>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</si>
  <si>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</si>
  <si>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</si>
  <si>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</si>
  <si>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</si>
  <si>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</si>
  <si>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</si>
  <si>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</si>
  <si>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</si>
  <si>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</si>
  <si>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</si>
  <si>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</si>
  <si>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</si>
  <si>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</si>
  <si>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</si>
  <si>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</si>
  <si>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</si>
  <si>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</si>
  <si>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</si>
  <si>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</si>
  <si>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</si>
  <si>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</si>
  <si>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</si>
  <si>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</si>
  <si>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</si>
  <si>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</si>
  <si>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</si>
  <si>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</si>
  <si>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</si>
  <si>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</si>
  <si>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</si>
  <si>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</si>
  <si>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</si>
  <si>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</si>
  <si>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</si>
  <si>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</si>
  <si>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</si>
  <si>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</si>
  <si>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</si>
  <si>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</si>
  <si>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</si>
  <si>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</si>
  <si>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</si>
  <si>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</si>
  <si>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</si>
  <si>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</si>
  <si>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</si>
  <si>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</si>
  <si>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</si>
  <si>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</si>
  <si>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</si>
  <si>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</si>
  <si>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</si>
  <si>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</si>
  <si>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</si>
  <si>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</si>
  <si>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</si>
  <si>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</si>
  <si>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</si>
  <si>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</si>
  <si>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</si>
  <si>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</si>
  <si>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</si>
  <si>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</si>
  <si>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</si>
  <si>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</si>
  <si>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</si>
  <si>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</si>
  <si>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</si>
  <si>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</si>
  <si>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</si>
  <si>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</si>
  <si>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</si>
  <si>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</si>
  <si>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</si>
  <si>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</si>
  <si>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</si>
  <si>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</si>
  <si>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</si>
  <si>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</si>
  <si>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</si>
  <si>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</si>
  <si>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</si>
  <si>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</si>
  <si>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</si>
  <si>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</si>
  <si>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</si>
  <si>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</si>
  <si>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</si>
  <si>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</si>
  <si>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</si>
  <si>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</si>
  <si>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</si>
  <si>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</si>
  <si>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</si>
  <si>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</si>
  <si>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</si>
  <si>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</si>
  <si>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</si>
  <si>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</si>
  <si>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</si>
  <si>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</si>
  <si>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</si>
  <si>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</si>
  <si>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</si>
  <si>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</si>
  <si>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</si>
  <si>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</si>
  <si>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</si>
  <si>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</si>
  <si>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</si>
  <si>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</si>
  <si>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</si>
  <si>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</si>
  <si>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</si>
  <si>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</si>
  <si>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</si>
  <si>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</si>
  <si>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</si>
  <si>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</si>
  <si>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</si>
  <si>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</si>
  <si>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</si>
  <si>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</si>
  <si>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</si>
  <si>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</si>
  <si>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</si>
  <si>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</si>
  <si>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</si>
  <si>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</si>
  <si>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</si>
  <si>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</si>
  <si>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</si>
  <si>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</si>
  <si>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</si>
  <si>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</si>
  <si>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</si>
  <si>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</si>
  <si>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</si>
  <si>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</si>
  <si>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</si>
  <si>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</si>
  <si>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</si>
  <si>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</si>
  <si>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</si>
  <si>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</si>
  <si>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</si>
  <si>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</si>
  <si>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</si>
  <si>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</si>
  <si>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</si>
  <si>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</si>
  <si>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</si>
  <si>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</si>
  <si>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</si>
  <si>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</si>
  <si>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</si>
  <si>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</si>
  <si>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</si>
  <si>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</si>
  <si>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</si>
  <si>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</si>
  <si>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</si>
  <si>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</si>
  <si>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</si>
  <si>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</si>
  <si>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</si>
  <si>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</si>
  <si>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</si>
  <si>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</si>
  <si>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</si>
  <si>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</si>
  <si>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</si>
  <si>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</si>
  <si>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</si>
  <si>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</si>
  <si>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</si>
  <si>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</si>
  <si>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</si>
  <si>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</si>
  <si>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</si>
  <si>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</si>
  <si>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</si>
  <si>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</si>
  <si>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</si>
  <si>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</si>
  <si>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</si>
  <si>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</si>
  <si>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</si>
  <si>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</si>
  <si>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</si>
  <si>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</si>
  <si>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</si>
  <si>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</si>
  <si>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</si>
  <si>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</si>
  <si>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</si>
  <si>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</si>
  <si>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</si>
  <si>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</si>
  <si>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</si>
  <si>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</si>
  <si>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</si>
  <si>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</si>
  <si>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</si>
  <si>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</si>
  <si>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</si>
  <si>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</si>
  <si>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</si>
  <si>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</si>
  <si>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</si>
  <si>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</si>
  <si>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</si>
  <si>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</si>
  <si>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</si>
  <si>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</si>
  <si>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</si>
  <si>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</si>
  <si>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</si>
  <si>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</si>
  <si>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</si>
  <si>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</si>
  <si>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</si>
  <si>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</si>
  <si>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</si>
  <si>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</si>
  <si>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</si>
  <si>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</si>
  <si>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</si>
  <si>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</si>
  <si>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</si>
  <si>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</si>
  <si>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</si>
  <si>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</si>
  <si>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</si>
  <si>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</si>
  <si>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</si>
  <si>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</si>
  <si>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</si>
  <si>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</si>
  <si>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</si>
  <si>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</si>
  <si>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</si>
  <si>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</si>
  <si>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</si>
  <si>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</si>
  <si>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</si>
  <si>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</si>
  <si>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</si>
  <si>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</si>
  <si>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</si>
  <si>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</si>
  <si>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</si>
  <si>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</si>
  <si>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</si>
  <si>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</si>
  <si>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</si>
  <si>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</si>
  <si>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</si>
  <si>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</si>
  <si>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</si>
  <si>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</si>
  <si>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</si>
  <si>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</si>
  <si>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</si>
  <si>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</si>
  <si>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</si>
  <si>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</si>
  <si>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</si>
  <si>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</si>
  <si>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</si>
  <si>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</si>
  <si>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</si>
  <si>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</si>
  <si>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</si>
  <si>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</si>
  <si>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</si>
  <si>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</si>
  <si>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</si>
  <si>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</si>
  <si>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</si>
  <si>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</si>
  <si>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</si>
  <si>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</si>
  <si>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</si>
  <si>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</si>
  <si>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</si>
  <si>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</si>
  <si>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</si>
  <si>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</si>
  <si>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</si>
  <si>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</si>
  <si>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</si>
  <si>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</si>
  <si>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</si>
  <si>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</si>
  <si>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</si>
  <si>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</si>
  <si>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</si>
  <si>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</si>
  <si>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</si>
  <si>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</si>
  <si>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</si>
  <si>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</si>
  <si>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</si>
  <si>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</si>
  <si>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</si>
  <si>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</si>
  <si>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</si>
  <si>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</si>
  <si>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</si>
  <si>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</si>
  <si>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</si>
  <si>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</si>
  <si>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</si>
  <si>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</si>
  <si>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</si>
  <si>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</si>
  <si>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</si>
  <si>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</si>
  <si>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</si>
  <si>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</si>
  <si>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</si>
  <si>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</si>
  <si>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</si>
  <si>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</si>
  <si>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</si>
  <si>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</si>
  <si>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</si>
  <si>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</si>
  <si>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</si>
  <si>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</si>
  <si>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</si>
  <si>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</si>
  <si>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</si>
  <si>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</si>
  <si>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</si>
  <si>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</si>
  <si>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</si>
  <si>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</si>
  <si>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</si>
  <si>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</si>
  <si>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</si>
  <si>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</si>
  <si>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</si>
  <si>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</si>
  <si>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</si>
  <si>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</si>
  <si>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</si>
  <si>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</si>
  <si>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</si>
  <si>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</si>
  <si>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</si>
  <si>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</si>
  <si>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</si>
  <si>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</si>
  <si>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</si>
  <si>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</si>
  <si>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</si>
  <si>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</si>
  <si>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</si>
  <si>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</si>
  <si>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</si>
  <si>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</si>
  <si>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</si>
  <si>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</si>
  <si>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</si>
  <si>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</si>
  <si>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</si>
  <si>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</si>
  <si>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</si>
  <si>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</si>
  <si>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</si>
  <si>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</si>
  <si>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</si>
  <si>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</si>
  <si>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</si>
  <si>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</si>
  <si>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</si>
  <si>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</si>
  <si>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</si>
  <si>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</si>
  <si>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</si>
  <si>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</si>
  <si>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</si>
  <si>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</si>
  <si>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</si>
  <si>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</si>
  <si>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</si>
  <si>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</si>
  <si>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</si>
  <si>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</si>
  <si>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</si>
  <si>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</si>
  <si>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</si>
  <si>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</si>
  <si>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</si>
  <si>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</si>
  <si>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</si>
  <si>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</si>
  <si>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</si>
  <si>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</si>
  <si>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</si>
  <si>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</si>
  <si>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</si>
  <si>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</si>
  <si>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</si>
  <si>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</si>
  <si>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</si>
  <si>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</si>
  <si>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</si>
  <si>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</si>
  <si>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</si>
  <si>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</si>
  <si>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</si>
  <si>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</si>
  <si>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</si>
  <si>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</si>
  <si>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</si>
  <si>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</si>
  <si>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</si>
  <si>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</si>
  <si>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</si>
  <si>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</si>
  <si>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</si>
  <si>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</si>
  <si>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</si>
  <si>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</si>
  <si>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</si>
  <si>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</si>
  <si>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</si>
  <si>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</si>
  <si>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</si>
  <si>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</si>
  <si>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</si>
  <si>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</si>
  <si>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</si>
  <si>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</si>
  <si>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</si>
  <si>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</si>
  <si>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</si>
  <si>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</si>
  <si>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</si>
  <si>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</si>
  <si>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</si>
  <si>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</si>
  <si>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</si>
  <si>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</si>
  <si>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</si>
  <si>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</si>
  <si>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</si>
  <si>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</si>
  <si>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</si>
  <si>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</si>
  <si>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</si>
  <si>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</si>
  <si>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</si>
  <si>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</si>
  <si>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</si>
  <si>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</si>
  <si>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</si>
  <si>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</si>
  <si>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</si>
  <si>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</si>
  <si>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</si>
  <si>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</si>
  <si>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</si>
  <si>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</si>
  <si>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</si>
  <si>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</si>
  <si>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</si>
  <si>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</si>
  <si>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</si>
  <si>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</si>
  <si>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</si>
  <si>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</si>
  <si>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</si>
  <si>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</si>
  <si>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</si>
  <si>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</si>
  <si>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</si>
  <si>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</si>
  <si>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</si>
  <si>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</si>
  <si>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</si>
  <si>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</si>
  <si>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</si>
  <si>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</si>
  <si>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</si>
  <si>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</si>
  <si>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</si>
  <si>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</si>
  <si>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</si>
  <si>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</si>
  <si>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</si>
  <si>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</si>
  <si>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</si>
  <si>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</si>
  <si>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</si>
  <si>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</si>
  <si>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</si>
  <si>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</si>
  <si>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</si>
  <si>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</si>
  <si>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</si>
  <si>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</si>
  <si>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</si>
  <si>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</si>
  <si>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</si>
  <si>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</si>
  <si>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</si>
  <si>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</si>
  <si>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</si>
  <si>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</si>
  <si>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</si>
  <si>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</si>
  <si>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</si>
  <si>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</si>
  <si>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</si>
  <si>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</si>
  <si>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</si>
  <si>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</si>
  <si>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</si>
  <si>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</si>
  <si>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</si>
  <si>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</si>
  <si>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</si>
  <si>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</si>
  <si>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</si>
  <si>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</si>
  <si>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</si>
  <si>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</si>
  <si>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</si>
  <si>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</si>
  <si>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</si>
  <si>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</si>
  <si>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</si>
  <si>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</si>
  <si>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</si>
  <si>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</si>
  <si>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</si>
  <si>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</si>
  <si>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</si>
  <si>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</si>
  <si>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</si>
  <si>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</si>
  <si>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</si>
  <si>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</si>
  <si>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</si>
  <si>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</si>
  <si>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</si>
  <si>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</si>
  <si>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</si>
  <si>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</si>
  <si>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</si>
  <si>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</si>
  <si>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</si>
  <si>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</si>
  <si>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</si>
  <si>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</si>
  <si>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</si>
  <si>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</si>
  <si>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</si>
  <si>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</si>
  <si>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</si>
  <si>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</si>
  <si>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</si>
  <si>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</si>
  <si>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</si>
  <si>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</si>
  <si>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</si>
  <si>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</si>
  <si>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</si>
  <si>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</si>
  <si>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</si>
  <si>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</si>
  <si>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</si>
  <si>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</si>
  <si>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</si>
  <si>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</si>
  <si>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</si>
  <si>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</si>
  <si>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</si>
  <si>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</si>
  <si>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</si>
  <si>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</si>
  <si>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</si>
  <si>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</si>
  <si>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</si>
  <si>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</si>
  <si>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</si>
  <si>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</si>
  <si>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</si>
  <si>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</si>
  <si>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</si>
  <si>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</si>
  <si>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</si>
  <si>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</si>
  <si>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</si>
  <si>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</si>
  <si>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</si>
  <si>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</si>
  <si>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</si>
  <si>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</si>
  <si>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</si>
  <si>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</si>
  <si>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</si>
  <si>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</si>
  <si>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</si>
  <si>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</si>
  <si>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</si>
  <si>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</si>
  <si>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</si>
  <si>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</si>
  <si>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</si>
  <si>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</si>
  <si>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</si>
  <si>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</si>
  <si>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</si>
  <si>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</si>
  <si>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</si>
  <si>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</si>
  <si>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</si>
  <si>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</si>
  <si>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</si>
  <si>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</si>
  <si>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</si>
  <si>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</si>
  <si>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</si>
  <si>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</si>
  <si>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</si>
  <si>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</si>
  <si>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</si>
  <si>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</si>
  <si>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</si>
  <si>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</si>
  <si>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</si>
  <si>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</si>
  <si>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</si>
  <si>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</si>
  <si>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</si>
  <si>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</si>
  <si>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</si>
  <si>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</si>
  <si>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</si>
  <si>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</si>
  <si>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</si>
  <si>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</si>
  <si>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</si>
  <si>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</si>
  <si>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</si>
  <si>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</si>
  <si>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</si>
  <si>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</si>
  <si>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</si>
  <si>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</si>
  <si>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</si>
  <si>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</si>
  <si>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</si>
  <si>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</si>
  <si>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</si>
  <si>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</si>
  <si>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</si>
  <si>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</si>
  <si>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</si>
  <si>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</si>
  <si>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</si>
  <si>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</si>
  <si>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</si>
  <si>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</si>
  <si>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</si>
  <si>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</si>
  <si>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</si>
  <si>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</si>
  <si>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</si>
  <si>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</si>
  <si>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</si>
  <si>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</si>
  <si>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</si>
  <si>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</si>
  <si>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</si>
  <si>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</si>
  <si>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</si>
  <si>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</si>
  <si>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</si>
  <si>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</si>
  <si>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</si>
  <si>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</si>
  <si>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</si>
  <si>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</si>
  <si>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</si>
  <si>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</si>
  <si>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</si>
  <si>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</si>
  <si>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</si>
  <si>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</si>
  <si>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</si>
  <si>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</si>
  <si>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</si>
  <si>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</si>
  <si>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</si>
  <si>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</si>
  <si>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</si>
  <si>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</si>
  <si>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</si>
  <si>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</si>
  <si>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</si>
  <si>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</si>
  <si>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</si>
  <si>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</si>
  <si>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</si>
  <si>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</si>
  <si>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</si>
  <si>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</si>
  <si>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</si>
  <si>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</si>
  <si>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</si>
  <si>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</si>
  <si>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</si>
  <si>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</si>
  <si>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</si>
  <si>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</si>
  <si>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</si>
  <si>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</si>
  <si>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</si>
  <si>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</si>
  <si>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</si>
  <si>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</si>
  <si>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</si>
  <si>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</si>
  <si>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</si>
  <si>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</si>
  <si>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</si>
  <si>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</si>
  <si>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</si>
  <si>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</si>
  <si>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</si>
  <si>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</si>
  <si>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</si>
  <si>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</si>
  <si>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</si>
  <si>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</si>
  <si>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</si>
  <si>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</si>
  <si>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</si>
  <si>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</si>
  <si>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</si>
  <si>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</si>
  <si>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</si>
  <si>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</si>
  <si>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</si>
  <si>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</si>
  <si>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</si>
  <si>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</si>
  <si>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</si>
  <si>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</si>
  <si>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</si>
  <si>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</si>
  <si>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</si>
  <si>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</si>
  <si>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</si>
  <si>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</si>
  <si>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</si>
  <si>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</si>
  <si>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</si>
  <si>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</si>
  <si>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</si>
  <si>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</si>
  <si>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</si>
  <si>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</si>
  <si>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</si>
  <si>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</si>
  <si>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</si>
  <si>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</si>
  <si>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</si>
  <si>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</si>
  <si>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</si>
  <si>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</si>
  <si>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</si>
  <si>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</si>
  <si>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</si>
  <si>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</si>
  <si>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</si>
  <si>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</si>
  <si>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</si>
  <si>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</si>
  <si>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</si>
  <si>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</si>
  <si>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</si>
  <si>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</si>
  <si>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</si>
  <si>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</si>
  <si>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</si>
  <si>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</si>
  <si>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</si>
  <si>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</si>
  <si>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</si>
  <si>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</si>
  <si>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</si>
  <si>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</si>
  <si>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</si>
  <si>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</si>
  <si>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</si>
  <si>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</si>
  <si>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</si>
  <si>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</si>
  <si>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</si>
  <si>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</si>
  <si>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</si>
  <si>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</si>
  <si>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</si>
  <si>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</si>
  <si>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</si>
  <si>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</si>
  <si>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</si>
  <si>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</si>
  <si>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</si>
  <si>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</si>
  <si>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</si>
  <si>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</si>
  <si>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</si>
  <si>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</si>
  <si>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</si>
  <si>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</si>
  <si>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</si>
  <si>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</si>
  <si>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</si>
  <si>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</si>
  <si>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</si>
  <si>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</si>
  <si>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</si>
  <si>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</si>
  <si>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</si>
  <si>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</si>
  <si>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</si>
  <si>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</si>
  <si>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</si>
  <si>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</si>
  <si>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</si>
  <si>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</si>
  <si>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</si>
  <si>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</si>
  <si>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</si>
  <si>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</si>
  <si>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</si>
  <si>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</si>
  <si>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</si>
  <si>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</si>
  <si>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</si>
  <si>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</si>
  <si>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</si>
  <si>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</si>
  <si>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</si>
  <si>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</si>
  <si>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</si>
  <si>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</si>
  <si>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</si>
  <si>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</si>
  <si>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</si>
  <si>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</si>
  <si>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</si>
  <si>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</si>
  <si>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</si>
  <si>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</si>
  <si>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</si>
  <si>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</si>
  <si>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</si>
  <si>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</si>
  <si>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</si>
  <si>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</si>
  <si>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</si>
  <si>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</si>
  <si>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</si>
  <si>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</si>
  <si>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</si>
  <si>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</si>
  <si>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</si>
  <si>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</si>
  <si>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</si>
  <si>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</si>
  <si>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</si>
  <si>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</si>
  <si>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</si>
  <si>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</si>
  <si>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</si>
  <si>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</si>
  <si>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</si>
  <si>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</si>
  <si>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</si>
  <si>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</si>
  <si>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</si>
  <si>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</si>
  <si>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</si>
  <si>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</si>
  <si>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</si>
  <si>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</si>
  <si>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</si>
  <si>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</si>
  <si>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</si>
  <si>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</si>
  <si>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</si>
  <si>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</si>
  <si>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</si>
  <si>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</si>
  <si>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</si>
  <si>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</si>
  <si>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</si>
  <si>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</si>
  <si>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</si>
  <si>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</si>
  <si>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</si>
  <si>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</si>
  <si>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</si>
  <si>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</si>
  <si>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</si>
  <si>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</si>
  <si>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</si>
  <si>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</si>
  <si>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</si>
  <si>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</si>
  <si>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</si>
  <si>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</si>
  <si>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</si>
  <si>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</si>
  <si>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</si>
  <si>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</si>
  <si>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</si>
  <si>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</si>
  <si>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</si>
  <si>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</si>
  <si>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</si>
  <si>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</si>
  <si>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</si>
  <si>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</si>
  <si>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</si>
  <si>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</si>
  <si>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</si>
  <si>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</si>
  <si>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</si>
  <si>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</si>
  <si>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</si>
  <si>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</si>
  <si>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</si>
  <si>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</si>
  <si>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</si>
  <si>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</si>
  <si>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</si>
  <si>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</si>
  <si>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</si>
  <si>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</si>
  <si>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</si>
  <si>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</si>
  <si>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</si>
  <si>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</si>
  <si>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</si>
  <si>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</si>
  <si>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</si>
  <si>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</si>
  <si>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</si>
  <si>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</si>
  <si>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</si>
  <si>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</si>
  <si>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</si>
  <si>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</si>
  <si>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</si>
  <si>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</si>
  <si>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</si>
  <si>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</si>
  <si>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</si>
  <si>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</si>
  <si>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</si>
  <si>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</si>
  <si>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</si>
  <si>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</si>
  <si>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</si>
  <si>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</si>
  <si>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</si>
  <si>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</si>
  <si>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</si>
  <si>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</si>
  <si>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</si>
  <si>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</si>
  <si>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</si>
  <si>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</si>
  <si>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</si>
  <si>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</si>
  <si>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</si>
  <si>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</si>
  <si>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</si>
  <si>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</si>
  <si>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</si>
  <si>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</si>
  <si>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</si>
  <si>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</si>
  <si>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</si>
  <si>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</si>
  <si>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</si>
  <si>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</si>
  <si>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</si>
  <si>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</si>
  <si>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</si>
  <si>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</si>
  <si>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</si>
  <si>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</si>
  <si>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</si>
  <si>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</si>
  <si>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</si>
  <si>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</si>
  <si>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</si>
  <si>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</si>
  <si>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</si>
  <si>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</si>
  <si>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</si>
  <si>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</si>
  <si>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</si>
  <si>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</si>
  <si>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</si>
  <si>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</si>
  <si>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</si>
  <si>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</si>
  <si>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</si>
  <si>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</si>
  <si>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</si>
  <si>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</si>
  <si>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</si>
  <si>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</si>
  <si>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</si>
  <si>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</si>
  <si>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</si>
  <si>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</si>
  <si>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</si>
  <si>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</si>
  <si>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</si>
  <si>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</si>
  <si>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</si>
  <si>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</si>
  <si>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</si>
  <si>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</si>
  <si>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</si>
  <si>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</si>
  <si>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</si>
  <si>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</si>
  <si>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</si>
  <si>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</si>
  <si>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</si>
  <si>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</si>
  <si>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</si>
  <si>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</si>
  <si>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</si>
  <si>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</si>
  <si>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</si>
  <si>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</si>
  <si>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</si>
  <si>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</si>
  <si>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</si>
  <si>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</si>
  <si>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</si>
  <si>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</si>
  <si>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</si>
  <si>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</si>
  <si>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</si>
  <si>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</si>
  <si>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</si>
  <si>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</si>
  <si>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</si>
  <si>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</si>
  <si>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</si>
  <si>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</si>
  <si>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</si>
  <si>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</si>
  <si>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</si>
  <si>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</si>
  <si>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</si>
  <si>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</si>
  <si>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</si>
  <si>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</si>
  <si>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</si>
  <si>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</si>
  <si>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</si>
  <si>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</si>
  <si>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</si>
  <si>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</si>
  <si>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</si>
  <si>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</si>
  <si>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</si>
  <si>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</si>
  <si>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</si>
  <si>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</si>
  <si>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</si>
  <si>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</si>
  <si>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</si>
  <si>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</si>
  <si>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</si>
  <si>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</si>
  <si>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</si>
  <si>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</si>
  <si>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</si>
  <si>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</si>
  <si>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</si>
  <si>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</si>
  <si>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</si>
  <si>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</si>
  <si>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</si>
  <si>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</si>
  <si>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</si>
  <si>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</si>
  <si>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</si>
  <si>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</si>
  <si>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</si>
  <si>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</si>
  <si>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</si>
  <si>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</si>
  <si>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</si>
  <si>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</si>
  <si>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</si>
  <si>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</si>
  <si>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</si>
  <si>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</si>
  <si>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</si>
  <si>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</si>
  <si>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</si>
  <si>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</si>
  <si>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</si>
  <si>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</si>
  <si>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</si>
  <si>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</si>
  <si>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</si>
  <si>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</si>
  <si>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</si>
  <si>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</si>
  <si>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</si>
  <si>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</si>
  <si>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</si>
  <si>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</si>
  <si>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</si>
  <si>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</si>
  <si>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</si>
  <si>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</si>
  <si>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</si>
  <si>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</si>
  <si>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</si>
  <si>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</si>
  <si>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</si>
  <si>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</si>
  <si>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</si>
  <si>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</si>
  <si>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</si>
  <si>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</si>
  <si>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</si>
  <si>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</si>
  <si>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</si>
  <si>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</si>
  <si>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</si>
  <si>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</si>
  <si>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</si>
  <si>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</si>
  <si>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</si>
  <si>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</si>
  <si>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</si>
  <si>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</si>
  <si>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</si>
  <si>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</si>
  <si>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</si>
  <si>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</si>
  <si>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</si>
  <si>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</si>
  <si>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</si>
  <si>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</si>
  <si>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</si>
  <si>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</si>
  <si>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</si>
  <si>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</si>
  <si>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</si>
  <si>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</si>
  <si>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</si>
  <si>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</si>
  <si>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</si>
  <si>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</si>
  <si>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</si>
  <si>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</si>
  <si>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</si>
  <si>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</si>
  <si>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</si>
  <si>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</si>
  <si>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</si>
  <si>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</si>
  <si>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</si>
  <si>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</si>
  <si>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</si>
  <si>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</si>
  <si>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</si>
  <si>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</si>
  <si>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</si>
  <si>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</si>
  <si>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</si>
  <si>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</si>
  <si>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</si>
  <si>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</si>
  <si>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</si>
  <si>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</si>
  <si>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</si>
  <si>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</si>
  <si>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</si>
  <si>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</si>
  <si>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</si>
  <si>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</si>
  <si>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</si>
  <si>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</si>
  <si>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</si>
  <si>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</si>
  <si>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</si>
  <si>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</si>
  <si>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</si>
  <si>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</si>
  <si>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</si>
  <si>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</si>
  <si>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</si>
  <si>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</si>
  <si>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</si>
  <si>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</si>
  <si>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</si>
  <si>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</si>
  <si>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</si>
  <si>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</si>
  <si>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</si>
  <si>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</si>
  <si>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</si>
  <si>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</si>
  <si>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</si>
  <si>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</si>
  <si>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</si>
  <si>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</si>
  <si>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</si>
  <si>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</si>
  <si>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</si>
  <si>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</si>
  <si>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</si>
  <si>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</si>
  <si>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</si>
  <si>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</si>
  <si>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</si>
  <si>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</si>
  <si>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</si>
  <si>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</si>
  <si>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</si>
  <si>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</si>
  <si>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</si>
  <si>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</si>
  <si>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</si>
  <si>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</si>
  <si>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</si>
  <si>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</si>
  <si>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</si>
  <si>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</si>
  <si>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</si>
  <si>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</si>
  <si>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</si>
  <si>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</si>
  <si>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</si>
  <si>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</si>
  <si>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</si>
  <si>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</si>
  <si>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</si>
  <si>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</si>
  <si>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</si>
  <si>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</si>
  <si>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</si>
  <si>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</si>
  <si>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</si>
  <si>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</si>
  <si>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</si>
  <si>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</si>
  <si>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</si>
  <si>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</si>
  <si>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</si>
  <si>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</si>
  <si>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</si>
  <si>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</si>
  <si>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</si>
  <si>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</si>
  <si>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</si>
  <si>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</si>
  <si>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</si>
  <si>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</si>
  <si>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</si>
  <si>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</si>
  <si>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</si>
  <si>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</si>
  <si>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</si>
  <si>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</si>
  <si>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</si>
  <si>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</si>
  <si>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</si>
  <si>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</si>
  <si>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</si>
  <si>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</si>
  <si>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</si>
  <si>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</si>
  <si>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</si>
  <si>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</si>
  <si>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</si>
  <si>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</si>
  <si>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</si>
  <si>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</si>
  <si>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</si>
  <si>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</si>
  <si>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</si>
  <si>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</si>
  <si>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</si>
  <si>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</si>
  <si>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</si>
  <si>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</si>
  <si>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</si>
  <si>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</si>
  <si>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</si>
  <si>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</si>
  <si>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</si>
  <si>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</si>
  <si>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</si>
  <si>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</si>
  <si>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</si>
  <si>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</si>
  <si>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</si>
  <si>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</si>
  <si>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</si>
  <si>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</si>
  <si>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</si>
  <si>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</si>
  <si>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</si>
  <si>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</si>
  <si>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</si>
  <si>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</si>
  <si>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</si>
  <si>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</si>
  <si>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</si>
  <si>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</si>
  <si>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</si>
  <si>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</si>
  <si>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</si>
  <si>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</si>
  <si>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</si>
  <si>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</si>
  <si>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</si>
  <si>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</si>
  <si>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</si>
  <si>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</si>
  <si>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</si>
  <si>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</si>
  <si>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</si>
  <si>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</si>
  <si>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</si>
  <si>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</si>
  <si>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</si>
  <si>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</si>
  <si>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</si>
  <si>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</si>
  <si>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</si>
  <si>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</si>
  <si>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</si>
  <si>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</si>
  <si>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</si>
  <si>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</si>
  <si>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</si>
  <si>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</si>
  <si>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</si>
  <si>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</si>
  <si>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</si>
  <si>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</si>
  <si>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</si>
  <si>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</si>
  <si>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</si>
  <si>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</si>
  <si>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</si>
  <si>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</si>
  <si>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</si>
  <si>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</si>
  <si>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</si>
  <si>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</si>
  <si>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</si>
  <si>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</si>
  <si>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</si>
  <si>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</si>
  <si>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</si>
  <si>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</si>
  <si>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</si>
  <si>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</si>
  <si>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</si>
  <si>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</si>
  <si>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</si>
  <si>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</si>
  <si>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</si>
  <si>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</si>
  <si>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</si>
  <si>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</si>
  <si>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</si>
  <si>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</si>
  <si>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</si>
  <si>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</si>
  <si>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</si>
  <si>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</si>
  <si>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</si>
  <si>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</si>
  <si>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</si>
  <si>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</si>
  <si>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</si>
  <si>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</si>
  <si>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</si>
  <si>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</si>
  <si>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</si>
  <si>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</si>
  <si>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</si>
  <si>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</si>
  <si>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</si>
  <si>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</si>
  <si>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</si>
  <si>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</si>
  <si>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</si>
  <si>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</si>
  <si>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</si>
  <si>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</si>
  <si>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</si>
  <si>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</si>
  <si>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</si>
  <si>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</si>
  <si>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</si>
  <si>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</si>
  <si>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</si>
  <si>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</si>
  <si>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</si>
  <si>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</si>
  <si>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</si>
  <si>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</si>
  <si>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</si>
  <si>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</si>
  <si>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</si>
  <si>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</si>
  <si>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</si>
  <si>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</si>
  <si>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</si>
  <si>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</si>
  <si>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</si>
  <si>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</si>
  <si>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</si>
  <si>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</si>
  <si>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</si>
  <si>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</si>
  <si>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</si>
  <si>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</si>
  <si>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</si>
  <si>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</si>
  <si>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</si>
  <si>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</si>
  <si>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</si>
  <si>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</si>
  <si>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</si>
  <si>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</si>
  <si>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</si>
  <si>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</si>
  <si>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</si>
  <si>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</si>
  <si>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</si>
  <si>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</si>
  <si>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</si>
  <si>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</si>
  <si>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</si>
  <si>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</si>
  <si>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</si>
  <si>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</si>
  <si>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</si>
  <si>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</si>
  <si>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</si>
  <si>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</si>
  <si>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</si>
  <si>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</si>
  <si>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</si>
  <si>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</si>
  <si>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</si>
  <si>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</si>
  <si>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</si>
  <si>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</si>
  <si>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</si>
  <si>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</si>
  <si>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</si>
  <si>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</si>
  <si>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</si>
  <si>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</si>
  <si>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</si>
  <si>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</si>
  <si>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</si>
  <si>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</si>
  <si>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</si>
  <si>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</si>
  <si>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</si>
  <si>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</si>
  <si>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</si>
  <si>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</si>
  <si>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</si>
  <si>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</si>
  <si>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</si>
  <si>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</si>
  <si>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</si>
  <si>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</si>
  <si>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</si>
  <si>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</si>
  <si>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</si>
  <si>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</si>
  <si>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</si>
  <si>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</si>
  <si>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</si>
  <si>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</si>
  <si>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</si>
  <si>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</si>
  <si>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</si>
  <si>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</si>
  <si>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</si>
  <si>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</si>
  <si>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</si>
  <si>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</si>
  <si>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</si>
  <si>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</si>
  <si>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</si>
  <si>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</si>
  <si>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</si>
  <si>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</si>
  <si>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</si>
  <si>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</si>
  <si>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</si>
  <si>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</si>
  <si>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</si>
  <si>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</si>
  <si>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</si>
  <si>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</si>
  <si>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</si>
  <si>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</si>
  <si>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</si>
  <si>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</si>
  <si>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</si>
  <si>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</si>
  <si>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</si>
  <si>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</si>
  <si>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</si>
  <si>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</si>
  <si>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</si>
  <si>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</si>
  <si>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</si>
  <si>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</si>
  <si>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</si>
  <si>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</si>
  <si>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</si>
  <si>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</si>
  <si>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</si>
  <si>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</si>
  <si>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</si>
  <si>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</si>
  <si>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</si>
  <si>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</si>
  <si>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</si>
  <si>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</si>
  <si>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</si>
  <si>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</si>
  <si>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</si>
  <si>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</si>
  <si>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</si>
  <si>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</si>
  <si>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</si>
  <si>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</si>
  <si>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</si>
  <si>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</si>
  <si>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</si>
  <si>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</si>
  <si>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</si>
  <si>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</si>
  <si>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</si>
  <si>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</si>
  <si>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</si>
  <si>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</si>
  <si>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</si>
  <si>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</si>
  <si>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</si>
  <si>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</si>
  <si>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</si>
  <si>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</si>
  <si>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</si>
  <si>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</si>
  <si>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</si>
  <si>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</si>
  <si>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</si>
  <si>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</si>
  <si>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</si>
  <si>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</si>
  <si>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</si>
  <si>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</si>
  <si>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</si>
  <si>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</si>
  <si>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</si>
  <si>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</si>
  <si>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</si>
  <si>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</si>
  <si>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</si>
  <si>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</si>
  <si>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</si>
  <si>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</si>
  <si>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</si>
  <si>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</si>
  <si>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</si>
  <si>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</si>
  <si>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</si>
  <si>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</si>
  <si>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</si>
  <si>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</si>
  <si>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</si>
  <si>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</si>
  <si>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</si>
  <si>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</si>
  <si>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</si>
  <si>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</si>
  <si>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</si>
  <si>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</si>
  <si>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</si>
  <si>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</si>
  <si>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</si>
  <si>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</si>
  <si>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</si>
  <si>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</si>
  <si>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</si>
  <si>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</si>
  <si>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</si>
  <si>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</si>
  <si>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</si>
  <si>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</si>
  <si>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</si>
  <si>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</si>
  <si>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</si>
  <si>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</si>
  <si>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</si>
  <si>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</si>
  <si>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</si>
  <si>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</si>
  <si>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</si>
  <si>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</si>
  <si>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</si>
  <si>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</si>
  <si>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</si>
  <si>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</si>
  <si>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</si>
  <si>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</si>
  <si>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</si>
  <si>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</si>
  <si>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</si>
  <si>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</si>
  <si>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</si>
  <si>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</si>
  <si>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</si>
  <si>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</si>
  <si>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</si>
  <si>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</si>
  <si>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</si>
  <si>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</si>
  <si>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</si>
  <si>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</si>
  <si>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</si>
  <si>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</si>
  <si>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</si>
  <si>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</si>
  <si>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</si>
  <si>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</si>
  <si>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</si>
  <si>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</si>
  <si>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</si>
  <si>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</si>
  <si>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</si>
  <si>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</si>
  <si>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</si>
  <si>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</si>
  <si>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</si>
  <si>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</si>
  <si>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</si>
  <si>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</si>
  <si>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</si>
  <si>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</si>
  <si>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</si>
  <si>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</si>
  <si>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</si>
  <si>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</si>
  <si>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</si>
  <si>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</si>
  <si>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</si>
  <si>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</si>
  <si>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</si>
  <si>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</si>
  <si>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</si>
  <si>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</si>
  <si>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</si>
  <si>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</si>
  <si>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</si>
  <si>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</si>
  <si>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</si>
  <si>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</si>
  <si>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</si>
  <si>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</si>
  <si>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</si>
  <si>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</si>
  <si>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</si>
  <si>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</si>
  <si>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</si>
  <si>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</si>
  <si>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</si>
  <si>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</si>
  <si>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</si>
  <si>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</si>
  <si>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</si>
  <si>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</si>
  <si>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</si>
  <si>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</si>
  <si>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</si>
  <si>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</si>
  <si>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</si>
  <si>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</si>
  <si>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</si>
  <si>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</si>
  <si>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</si>
  <si>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</si>
  <si>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</si>
  <si>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</si>
  <si>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</si>
  <si>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</si>
  <si>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</si>
  <si>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</si>
  <si>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</si>
  <si>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</si>
  <si>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</si>
  <si>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</si>
  <si>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</si>
  <si>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</si>
  <si>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</si>
  <si>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</si>
  <si>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</si>
  <si>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</si>
  <si>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</si>
  <si>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</si>
  <si>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</si>
  <si>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</si>
  <si>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</si>
  <si>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</si>
  <si>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</si>
  <si>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</si>
  <si>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</si>
  <si>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</si>
  <si>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</si>
  <si>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</si>
  <si>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</si>
  <si>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</si>
  <si>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</si>
  <si>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</si>
  <si>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</si>
  <si>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</si>
  <si>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</si>
  <si>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</si>
  <si>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</si>
  <si>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</si>
  <si>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</si>
  <si>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</si>
  <si>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</si>
  <si>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</si>
  <si>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</si>
  <si>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</si>
  <si>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</si>
  <si>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</si>
  <si>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</si>
  <si>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</si>
  <si>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</si>
  <si>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</si>
  <si>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</si>
  <si>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</si>
  <si>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</si>
  <si>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</si>
  <si>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</si>
  <si>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</si>
  <si>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</si>
  <si>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</si>
  <si>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</si>
  <si>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</si>
  <si>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</si>
  <si>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</si>
  <si>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</si>
  <si>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</si>
  <si>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</si>
  <si>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</si>
  <si>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</si>
  <si>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</si>
  <si>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</si>
  <si>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</si>
  <si>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</si>
  <si>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</si>
  <si>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</si>
  <si>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</si>
  <si>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</si>
  <si>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</si>
  <si>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</si>
  <si>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</si>
  <si>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</si>
  <si>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</si>
  <si>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</si>
  <si>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</si>
  <si>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</si>
  <si>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</si>
  <si>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</si>
  <si>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</si>
  <si>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</si>
  <si>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</si>
  <si>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</si>
  <si>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</si>
  <si>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</si>
  <si>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</si>
  <si>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</si>
  <si>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</si>
  <si>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</si>
  <si>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</si>
  <si>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</si>
  <si>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</si>
  <si>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</si>
  <si>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</si>
  <si>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</si>
  <si>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</si>
  <si>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</si>
  <si>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</si>
  <si>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</si>
  <si>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</si>
  <si>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</si>
  <si>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</si>
  <si>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</si>
  <si>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</si>
  <si>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</si>
  <si>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</si>
  <si>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</si>
  <si>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</si>
  <si>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</si>
  <si>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</si>
  <si>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</si>
  <si>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</si>
  <si>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</si>
  <si>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</si>
  <si>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</si>
  <si>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</si>
  <si>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</si>
  <si>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</si>
  <si>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</si>
  <si>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</si>
  <si>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</si>
  <si>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</si>
  <si>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</si>
  <si>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</si>
  <si>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</si>
  <si>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</si>
  <si>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</si>
  <si>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</si>
  <si>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</si>
  <si>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</si>
  <si>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</si>
  <si>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</si>
  <si>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</si>
  <si>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</si>
  <si>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</si>
  <si>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</si>
  <si>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</si>
  <si>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</si>
  <si>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</si>
  <si>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</si>
  <si>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</si>
  <si>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</si>
  <si>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</si>
  <si>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</si>
  <si>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</si>
  <si>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</si>
  <si>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</si>
  <si>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</si>
  <si>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</si>
  <si>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</si>
  <si>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</si>
  <si>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</si>
  <si>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</si>
  <si>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</si>
  <si>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</si>
  <si>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</si>
  <si>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</si>
  <si>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</si>
  <si>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</si>
  <si>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</si>
  <si>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</si>
  <si>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</si>
  <si>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</si>
  <si>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</si>
  <si>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</si>
  <si>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</si>
  <si>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</si>
  <si>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</si>
  <si>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</si>
  <si>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</si>
  <si>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</si>
  <si>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</si>
  <si>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</si>
  <si>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</si>
  <si>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</si>
  <si>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</si>
  <si>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</si>
  <si>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</si>
  <si>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</si>
  <si>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</si>
  <si>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</si>
  <si>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</si>
  <si>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</si>
  <si>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</si>
  <si>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</si>
  <si>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</si>
  <si>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</si>
  <si>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</si>
  <si>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</si>
  <si>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</si>
  <si>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</si>
  <si>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</si>
  <si>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</si>
  <si>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</si>
  <si>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</si>
  <si>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</si>
  <si>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</si>
  <si>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</si>
  <si>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</si>
  <si>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</si>
  <si>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</si>
  <si>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</si>
  <si>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</si>
  <si>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</si>
  <si>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</si>
  <si>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</si>
  <si>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</si>
  <si>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</si>
  <si>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</si>
  <si>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</si>
  <si>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</si>
  <si>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</si>
  <si>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</si>
  <si>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</si>
  <si>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</si>
  <si>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</si>
  <si>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</si>
  <si>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</si>
  <si>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</si>
  <si>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</si>
  <si>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</si>
  <si>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</si>
  <si>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</si>
  <si>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</si>
  <si>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</si>
  <si>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</si>
  <si>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</si>
  <si>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</si>
  <si>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</si>
  <si>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</si>
  <si>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</si>
  <si>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</si>
  <si>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</si>
  <si>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</si>
  <si>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</si>
  <si>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</si>
  <si>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</si>
  <si>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</si>
  <si>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</si>
  <si>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</si>
  <si>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</si>
  <si>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</si>
  <si>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</si>
  <si>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</si>
  <si>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</si>
  <si>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</si>
  <si>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</si>
  <si>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</si>
  <si>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</si>
  <si>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</si>
  <si>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</si>
  <si>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</si>
  <si>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</si>
  <si>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</si>
  <si>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</si>
  <si>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</si>
  <si>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</si>
  <si>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</si>
  <si>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</si>
  <si>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</si>
  <si>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</si>
  <si>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</si>
  <si>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</si>
  <si>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</si>
  <si>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</si>
  <si>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</si>
  <si>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</si>
  <si>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</si>
  <si>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</si>
  <si>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</si>
  <si>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</si>
  <si>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</si>
  <si>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</si>
  <si>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</si>
  <si>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</si>
  <si>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</si>
  <si>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</si>
  <si>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</si>
  <si>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</si>
  <si>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</si>
  <si>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</si>
  <si>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</si>
  <si>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</si>
  <si>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</si>
  <si>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</si>
  <si>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</si>
  <si>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</si>
  <si>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</si>
  <si>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</si>
  <si>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</si>
  <si>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</si>
  <si>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</si>
  <si>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</si>
  <si>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</si>
  <si>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</si>
  <si>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</si>
  <si>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</si>
  <si>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</si>
  <si>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</si>
  <si>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</si>
  <si>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</si>
  <si>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</si>
  <si>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</si>
  <si>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</si>
  <si>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</si>
  <si>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</si>
  <si>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</si>
  <si>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</si>
  <si>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</si>
  <si>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</si>
  <si>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</si>
  <si>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</si>
  <si>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</si>
  <si>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</si>
  <si>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</si>
  <si>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</si>
  <si>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</si>
  <si>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</si>
  <si>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</si>
  <si>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</si>
  <si>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</si>
  <si>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</si>
  <si>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</si>
  <si>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</si>
  <si>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</si>
  <si>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</si>
  <si>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</si>
  <si>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</si>
  <si>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</si>
  <si>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</si>
  <si>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</si>
  <si>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</si>
  <si>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</si>
  <si>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</si>
  <si>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</si>
  <si>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</si>
  <si>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</si>
  <si>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</si>
  <si>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</si>
  <si>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</si>
  <si>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</si>
  <si>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</si>
  <si>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</si>
  <si>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</si>
  <si>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</si>
  <si>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</si>
  <si>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</si>
  <si>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</si>
  <si>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</si>
  <si>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</si>
  <si>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</si>
  <si>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</si>
  <si>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</si>
  <si>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</si>
  <si>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</si>
  <si>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</si>
  <si>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</si>
  <si>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</si>
  <si>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</si>
  <si>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</si>
  <si>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</si>
  <si>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</si>
  <si>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</si>
  <si>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</si>
  <si>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</si>
  <si>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</si>
  <si>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</si>
  <si>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</si>
  <si>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</si>
  <si>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</si>
  <si>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</si>
  <si>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</si>
  <si>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</si>
  <si>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</si>
  <si>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</si>
  <si>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</si>
  <si>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</si>
  <si>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</si>
  <si>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</si>
  <si>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</si>
  <si>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</si>
  <si>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</si>
  <si>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</si>
  <si>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</si>
  <si>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</si>
  <si>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</si>
  <si>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</si>
  <si>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</si>
  <si>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</si>
  <si>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</si>
  <si>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</si>
  <si>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</si>
  <si>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</si>
  <si>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</si>
  <si>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</si>
  <si>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</si>
  <si>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</si>
  <si>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</si>
  <si>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</si>
  <si>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</si>
  <si>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</si>
  <si>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</si>
  <si>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</si>
  <si>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</si>
  <si>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</si>
  <si>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</si>
  <si>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</si>
  <si>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</si>
  <si>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</si>
  <si>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</si>
  <si>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</si>
  <si>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</si>
  <si>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</si>
  <si>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</si>
  <si>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</si>
  <si>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</si>
  <si>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</si>
  <si>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</si>
  <si>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</si>
  <si>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</si>
  <si>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</si>
  <si>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</si>
  <si>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</si>
  <si>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</si>
  <si>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</si>
  <si>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</si>
  <si>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</si>
  <si>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</si>
  <si>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</si>
  <si>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</si>
  <si>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</si>
  <si>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</si>
  <si>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</si>
  <si>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</si>
  <si>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</si>
  <si>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</si>
  <si>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</si>
  <si>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</si>
  <si>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</si>
  <si>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</si>
  <si>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</si>
  <si>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</si>
  <si>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</si>
  <si>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</si>
  <si>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</si>
  <si>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</si>
  <si>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</si>
  <si>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</si>
  <si>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</si>
  <si>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</si>
  <si>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</si>
  <si>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</si>
  <si>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</si>
  <si>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</si>
  <si>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</si>
  <si>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</si>
  <si>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</si>
  <si>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</si>
  <si>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</si>
  <si>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</si>
  <si>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</si>
  <si>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</si>
  <si>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</si>
  <si>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</si>
  <si>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</si>
  <si>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</si>
  <si>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</si>
  <si>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</si>
  <si>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</si>
  <si>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</si>
  <si>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</si>
  <si>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</si>
  <si>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</si>
  <si>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</si>
  <si>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</si>
  <si>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</si>
  <si>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</si>
  <si>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</si>
  <si>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</si>
  <si>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</si>
  <si>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</si>
  <si>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</si>
  <si>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</si>
  <si>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</si>
  <si>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</si>
  <si>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</si>
  <si>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</si>
  <si>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</si>
  <si>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</si>
  <si>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</si>
  <si>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</si>
  <si>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</si>
  <si>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</si>
  <si>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</si>
  <si>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</si>
  <si>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</si>
  <si>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</si>
  <si>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</si>
  <si>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</si>
  <si>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</si>
  <si>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</si>
  <si>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</si>
  <si>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</si>
  <si>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</si>
  <si>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</si>
  <si>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</si>
  <si>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</si>
  <si>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</si>
  <si>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</si>
  <si>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</si>
  <si>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</si>
  <si>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</si>
  <si>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</si>
  <si>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</si>
  <si>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</si>
  <si>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</si>
  <si>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</si>
  <si>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</si>
  <si>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</si>
  <si>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</si>
  <si>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</si>
  <si>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</si>
  <si>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</si>
  <si>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</si>
  <si>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</si>
  <si>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</si>
  <si>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</si>
  <si>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</si>
  <si>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</si>
  <si>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</si>
  <si>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</si>
  <si>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</si>
  <si>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</si>
  <si>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</si>
  <si>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</si>
  <si>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</si>
  <si>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</si>
  <si>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</si>
  <si>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</si>
  <si>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</si>
  <si>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</si>
  <si>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</si>
  <si>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</si>
  <si>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</si>
  <si>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</si>
  <si>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</si>
  <si>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</si>
  <si>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</si>
  <si>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</si>
  <si>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</si>
  <si>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</si>
  <si>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</si>
  <si>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</si>
  <si>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</si>
  <si>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</si>
  <si>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</si>
  <si>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</si>
  <si>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</si>
  <si>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</si>
  <si>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</si>
  <si>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</si>
  <si>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</si>
  <si>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</si>
  <si>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</si>
  <si>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</si>
  <si>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</si>
  <si>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</si>
  <si>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</si>
  <si>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</si>
  <si>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</si>
  <si>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</si>
  <si>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</si>
  <si>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</si>
  <si>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</si>
  <si>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</si>
  <si>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</si>
  <si>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</si>
  <si>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</si>
  <si>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</si>
  <si>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</si>
  <si>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</si>
  <si>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</si>
  <si>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</si>
  <si>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</si>
  <si>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</si>
  <si>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</si>
  <si>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</si>
  <si>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</si>
  <si>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</si>
  <si>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</si>
  <si>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</si>
  <si>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</si>
  <si>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</si>
  <si>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</si>
  <si>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</si>
  <si>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</si>
  <si>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</si>
  <si>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</si>
  <si>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</si>
  <si>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</si>
  <si>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</si>
  <si>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</si>
  <si>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</si>
  <si>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</si>
  <si>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</si>
  <si>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</si>
  <si>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</si>
  <si>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</si>
  <si>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</si>
  <si>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</si>
  <si>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</si>
  <si>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</si>
  <si>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</si>
  <si>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</si>
  <si>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</si>
  <si>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</si>
  <si>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</si>
  <si>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</si>
  <si>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</si>
  <si>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</si>
  <si>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</si>
  <si>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</si>
  <si>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</si>
  <si>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</si>
  <si>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</si>
  <si>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</si>
  <si>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</si>
  <si>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</si>
  <si>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</si>
  <si>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</si>
  <si>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</si>
  <si>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</si>
  <si>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</si>
  <si>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</si>
  <si>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</si>
  <si>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</si>
  <si>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</si>
  <si>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</si>
  <si>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</si>
  <si>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</si>
  <si>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</si>
  <si>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</si>
  <si>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</si>
  <si>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</si>
  <si>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</si>
  <si>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</si>
  <si>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</si>
  <si>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</si>
  <si>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</si>
  <si>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</si>
  <si>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</si>
  <si>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</si>
  <si>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</si>
  <si>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</si>
  <si>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</si>
  <si>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</si>
  <si>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</si>
  <si>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</si>
  <si>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</si>
  <si>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</si>
  <si>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</si>
  <si>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</si>
  <si>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</si>
  <si>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</si>
  <si>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</si>
  <si>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</si>
  <si>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</si>
  <si>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</si>
  <si>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</si>
  <si>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</si>
  <si>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</si>
  <si>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</si>
  <si>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</si>
  <si>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</si>
  <si>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</si>
  <si>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</si>
  <si>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</si>
  <si>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</si>
  <si>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</si>
  <si>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</si>
  <si>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</si>
  <si>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</si>
  <si>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</si>
  <si>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</si>
  <si>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</si>
  <si>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</si>
  <si>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</si>
  <si>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</si>
  <si>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</si>
  <si>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</si>
  <si>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</si>
  <si>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</si>
  <si>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</si>
  <si>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</si>
  <si>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</si>
  <si>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</si>
  <si>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</si>
  <si>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</si>
  <si>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</si>
  <si>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</si>
  <si>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</si>
  <si>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</si>
  <si>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</si>
  <si>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</si>
  <si>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</si>
  <si>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</si>
  <si>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</si>
  <si>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</si>
  <si>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</si>
  <si>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</si>
  <si>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</si>
  <si>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</si>
  <si>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</si>
  <si>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</si>
  <si>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</si>
  <si>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</si>
  <si>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</si>
  <si>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</si>
  <si>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</si>
  <si>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</si>
  <si>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</si>
  <si>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</si>
  <si>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</si>
  <si>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</si>
  <si>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</si>
  <si>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</si>
  <si>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</si>
  <si>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</si>
  <si>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</si>
  <si>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</si>
  <si>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</si>
  <si>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</si>
  <si>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</si>
  <si>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</si>
  <si>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</si>
  <si>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</si>
  <si>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</si>
  <si>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</si>
  <si>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</si>
  <si>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</si>
  <si>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</si>
  <si>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</si>
  <si>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</si>
  <si>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</si>
  <si>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</si>
  <si>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</si>
  <si>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</si>
  <si>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</si>
  <si>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</si>
  <si>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</si>
  <si>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</si>
  <si>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</si>
  <si>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</si>
  <si>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</si>
  <si>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</si>
  <si>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</si>
  <si>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</si>
  <si>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</si>
  <si>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</si>
  <si>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</si>
  <si>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</si>
  <si>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</si>
  <si>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</si>
  <si>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</si>
  <si>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</si>
  <si>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</si>
  <si>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</si>
  <si>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</si>
  <si>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</si>
  <si>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</si>
  <si>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</si>
  <si>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</si>
  <si>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</si>
  <si>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</si>
  <si>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</si>
  <si>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</si>
  <si>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</si>
  <si>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</si>
  <si>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</si>
  <si>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</si>
  <si>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</si>
  <si>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</si>
  <si>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</si>
  <si>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</si>
  <si>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</si>
  <si>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</si>
  <si>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</si>
  <si>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</si>
  <si>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</si>
  <si>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</si>
  <si>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</si>
  <si>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</si>
  <si>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</si>
  <si>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</si>
  <si>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</si>
  <si>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</si>
  <si>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</si>
  <si>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</si>
  <si>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</si>
  <si>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</si>
  <si>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</si>
  <si>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</si>
  <si>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</si>
  <si>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</si>
  <si>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</si>
  <si>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</si>
  <si>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</si>
  <si>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</si>
  <si>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</si>
  <si>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</si>
  <si>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</si>
  <si>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</si>
  <si>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</si>
  <si>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</si>
  <si>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</si>
  <si>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</si>
  <si>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</si>
  <si>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</si>
  <si>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</si>
  <si>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</si>
  <si>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</si>
  <si>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</si>
  <si>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</si>
  <si>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</si>
  <si>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</si>
  <si>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</si>
  <si>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</si>
  <si>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</si>
  <si>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</si>
  <si>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</si>
  <si>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</si>
  <si>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</si>
  <si>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</si>
  <si>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</si>
  <si>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</si>
  <si>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</si>
  <si>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</si>
  <si>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</si>
  <si>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</si>
  <si>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</si>
  <si>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</si>
  <si>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</si>
  <si>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</si>
  <si>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</si>
  <si>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</si>
  <si>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</si>
  <si>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</si>
  <si>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</si>
  <si>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</si>
  <si>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</si>
  <si>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</si>
  <si>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</si>
  <si>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</si>
  <si>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</si>
  <si>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</si>
  <si>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</si>
  <si>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</si>
  <si>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</si>
  <si>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</si>
  <si>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</si>
  <si>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</si>
  <si>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</si>
  <si>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</si>
  <si>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</si>
  <si>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</si>
  <si>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</si>
  <si>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</si>
  <si>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</si>
  <si>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</si>
  <si>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</si>
  <si>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</si>
  <si>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</si>
  <si>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</si>
  <si>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</si>
  <si>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</si>
  <si>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</si>
  <si>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</si>
  <si>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</si>
  <si>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</si>
  <si>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</si>
  <si>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</si>
  <si>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</si>
  <si>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</si>
  <si>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</si>
  <si>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</si>
  <si>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</si>
  <si>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</si>
  <si>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</si>
  <si>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</si>
  <si>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</si>
  <si>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</si>
  <si>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</si>
  <si>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</si>
  <si>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</si>
  <si>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</si>
  <si>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</si>
  <si>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</si>
  <si>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</si>
  <si>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</si>
  <si>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</si>
  <si>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</si>
  <si>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</si>
  <si>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</si>
  <si>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</si>
  <si>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</si>
  <si>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</si>
  <si>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</si>
  <si>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</si>
  <si>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</si>
  <si>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</si>
  <si>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</si>
  <si>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</si>
  <si>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</si>
  <si>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</si>
  <si>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</si>
  <si>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</si>
  <si>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</si>
  <si>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</si>
  <si>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</si>
  <si>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</si>
  <si>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</si>
  <si>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</si>
  <si>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</si>
  <si>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</si>
  <si>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</si>
  <si>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</si>
  <si>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</si>
  <si>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</si>
  <si>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</si>
  <si>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</si>
  <si>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</si>
  <si>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</si>
  <si>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</si>
  <si>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</si>
  <si>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</si>
  <si>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</si>
  <si>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</si>
  <si>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</si>
  <si>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</si>
  <si>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</si>
  <si>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</si>
  <si>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</si>
  <si>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</si>
  <si>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</si>
  <si>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</si>
  <si>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</si>
  <si>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</si>
  <si>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</si>
  <si>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</si>
  <si>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</si>
  <si>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</si>
  <si>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</si>
  <si>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</si>
  <si>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</si>
  <si>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</si>
  <si>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</si>
  <si>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</si>
  <si>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</si>
  <si>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</si>
  <si>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</si>
  <si>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</si>
  <si>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</si>
  <si>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</si>
  <si>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</si>
  <si>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</si>
  <si>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</si>
  <si>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</si>
  <si>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</si>
  <si>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</si>
  <si>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</si>
  <si>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</si>
  <si>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</si>
  <si>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</si>
  <si>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</si>
  <si>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</si>
  <si>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</si>
  <si>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</si>
  <si>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</si>
  <si>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</si>
  <si>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</si>
  <si>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</si>
  <si>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</si>
  <si>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</si>
  <si>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</si>
  <si>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</si>
  <si>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</si>
  <si>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</si>
  <si>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</si>
  <si>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</si>
  <si>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</si>
  <si>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</si>
  <si>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</si>
  <si>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</si>
  <si>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</si>
  <si>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</si>
  <si>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</si>
  <si>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</si>
  <si>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</si>
  <si>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</si>
  <si>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</si>
  <si>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</si>
  <si>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</si>
  <si>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</si>
  <si>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</si>
  <si>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</si>
  <si>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</si>
  <si>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</si>
  <si>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</si>
  <si>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</si>
  <si>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</si>
  <si>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</si>
  <si>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</si>
  <si>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</si>
  <si>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</si>
  <si>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</si>
  <si>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</si>
  <si>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</si>
  <si>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</si>
  <si>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</si>
  <si>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</si>
  <si>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</si>
  <si>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</si>
  <si>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</si>
  <si>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</si>
  <si>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</si>
  <si>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</si>
  <si>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</si>
  <si>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</si>
  <si>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</si>
  <si>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</si>
  <si>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</si>
  <si>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</si>
  <si>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</si>
  <si>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</si>
  <si>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</si>
  <si>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</si>
  <si>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</si>
  <si>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</si>
  <si>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</si>
  <si>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</si>
  <si>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</si>
  <si>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</si>
  <si>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</si>
  <si>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</si>
  <si>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</si>
  <si>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</si>
  <si>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</si>
  <si>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</si>
  <si>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</si>
  <si>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</si>
  <si>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</si>
  <si>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</si>
  <si>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</si>
  <si>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</si>
  <si>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</si>
  <si>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</si>
  <si>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</si>
  <si>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</si>
  <si>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</si>
  <si>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</si>
  <si>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</si>
  <si>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</si>
  <si>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</si>
  <si>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</si>
  <si>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</si>
  <si>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</si>
  <si>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</si>
  <si>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</si>
  <si>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</si>
  <si>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</si>
  <si>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</si>
  <si>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</si>
  <si>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</si>
  <si>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</si>
  <si>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</si>
  <si>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</si>
  <si>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</si>
  <si>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</si>
  <si>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</si>
  <si>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</si>
  <si>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</si>
  <si>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</si>
  <si>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</si>
  <si>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</si>
  <si>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</si>
  <si>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</si>
  <si>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</si>
  <si>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</si>
  <si>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</si>
  <si>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</si>
  <si>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</si>
  <si>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</si>
  <si>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</si>
  <si>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</si>
  <si>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</si>
  <si>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</si>
  <si>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</si>
  <si>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</si>
  <si>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</si>
  <si>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</si>
  <si>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</si>
  <si>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</si>
  <si>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</si>
  <si>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</si>
  <si>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</si>
  <si>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</si>
  <si>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</si>
  <si>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</si>
  <si>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</si>
  <si>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</si>
  <si>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</si>
  <si>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</si>
  <si>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</si>
  <si>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</si>
  <si>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</si>
  <si>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</si>
  <si>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</si>
  <si>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</si>
  <si>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</si>
  <si>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</si>
  <si>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</si>
  <si>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</si>
  <si>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</si>
  <si>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</si>
  <si>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</si>
  <si>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</si>
  <si>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</si>
  <si>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</si>
  <si>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</si>
  <si>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</si>
  <si>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</si>
  <si>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</si>
  <si>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</si>
  <si>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</si>
  <si>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</si>
  <si>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</si>
  <si>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</si>
  <si>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</si>
  <si>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</si>
  <si>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</si>
  <si>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</si>
  <si>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</si>
  <si>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</si>
  <si>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</si>
  <si>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</si>
  <si>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</si>
  <si>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</si>
  <si>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</si>
  <si>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</si>
  <si>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</si>
  <si>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</si>
  <si>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</si>
  <si>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</si>
  <si>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</si>
  <si>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</si>
  <si>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</si>
  <si>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</si>
  <si>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</si>
  <si>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</si>
  <si>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</si>
  <si>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</si>
  <si>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</si>
  <si>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</si>
  <si>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</si>
  <si>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</si>
  <si>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</si>
  <si>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</si>
  <si>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</si>
  <si>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</si>
  <si>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</si>
  <si>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</si>
  <si>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</si>
  <si>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</si>
  <si>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</si>
  <si>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</si>
  <si>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</si>
  <si>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</si>
  <si>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</si>
  <si>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</si>
  <si>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</si>
  <si>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</si>
  <si>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</si>
  <si>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</si>
  <si>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</si>
  <si>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</si>
  <si>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</si>
  <si>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</si>
  <si>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</si>
  <si>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</si>
  <si>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</si>
  <si>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</si>
  <si>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</si>
  <si>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</si>
  <si>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</si>
  <si>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</si>
  <si>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</si>
  <si>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</si>
  <si>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</si>
  <si>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</si>
  <si>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</si>
  <si>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</si>
  <si>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</si>
  <si>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</si>
  <si>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</si>
  <si>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</si>
  <si>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</si>
  <si>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</si>
  <si>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</si>
  <si>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</si>
  <si>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</si>
  <si>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</si>
  <si>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</si>
  <si>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</si>
  <si>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</si>
  <si>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</si>
  <si>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</si>
  <si>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</si>
  <si>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</si>
  <si>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</si>
  <si>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</si>
  <si>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</si>
  <si>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</si>
  <si>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</si>
  <si>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</si>
  <si>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</si>
  <si>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</si>
  <si>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</si>
  <si>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</si>
  <si>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</si>
  <si>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</si>
  <si>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</si>
  <si>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</si>
  <si>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</si>
  <si>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</si>
  <si>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</si>
  <si>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</si>
  <si>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</si>
  <si>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</si>
  <si>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</si>
  <si>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</si>
  <si>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</si>
  <si>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</si>
  <si>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</si>
  <si>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</si>
  <si>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</si>
  <si>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</si>
  <si>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</si>
  <si>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</si>
  <si>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</si>
  <si>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</si>
  <si>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</si>
  <si>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</si>
  <si>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</si>
  <si>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</si>
  <si>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</si>
  <si>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</si>
  <si>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</si>
  <si>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</si>
  <si>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</si>
  <si>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</si>
  <si>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</si>
  <si>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</si>
  <si>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</si>
  <si>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</si>
  <si>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</si>
  <si>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</si>
  <si>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</si>
  <si>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</si>
  <si>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</si>
  <si>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</si>
  <si>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</si>
  <si>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</si>
  <si>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</si>
  <si>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</si>
  <si>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</si>
  <si>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</si>
  <si>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</si>
  <si>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</si>
  <si>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</si>
  <si>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</si>
  <si>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</si>
  <si>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</si>
  <si>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</si>
  <si>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</si>
  <si>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</si>
  <si>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</si>
  <si>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</si>
  <si>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</si>
  <si>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</si>
  <si>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</si>
  <si>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</si>
  <si>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</si>
  <si>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</si>
  <si>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</si>
  <si>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</si>
  <si>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</si>
  <si>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</si>
  <si>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</si>
  <si>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</si>
  <si>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</si>
  <si>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</si>
  <si>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</si>
  <si>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</si>
  <si>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</si>
  <si>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</si>
  <si>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</si>
  <si>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</si>
  <si>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</si>
  <si>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</si>
  <si>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</si>
  <si>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</si>
  <si>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</si>
  <si>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</si>
  <si>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</si>
  <si>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</si>
  <si>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</si>
  <si>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</si>
  <si>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</si>
  <si>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</si>
  <si>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</si>
  <si>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</si>
  <si>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</si>
  <si>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</si>
  <si>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</si>
  <si>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</si>
  <si>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</si>
  <si>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</si>
  <si>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</si>
  <si>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</si>
  <si>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</si>
  <si>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</si>
  <si>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</si>
  <si>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</si>
  <si>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</si>
  <si>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</si>
  <si>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</si>
  <si>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</si>
  <si>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</si>
  <si>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</si>
  <si>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</si>
  <si>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</si>
  <si>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</si>
  <si>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</si>
  <si>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</si>
  <si>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</si>
  <si>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</si>
  <si>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</si>
  <si>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</si>
  <si>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</si>
  <si>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</si>
  <si>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</si>
  <si>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</si>
  <si>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</si>
  <si>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</si>
  <si>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</si>
  <si>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</si>
  <si>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</si>
  <si>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</si>
  <si>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</si>
  <si>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</si>
  <si>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</si>
  <si>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</si>
  <si>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</si>
  <si>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</si>
  <si>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</si>
  <si>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</si>
  <si>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</si>
  <si>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</si>
  <si>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</si>
  <si>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</si>
  <si>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</si>
  <si>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</si>
  <si>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</si>
  <si>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</si>
  <si>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</si>
  <si>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</si>
  <si>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</si>
  <si>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</si>
  <si>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</si>
  <si>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</si>
  <si>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</si>
  <si>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</si>
  <si>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</si>
  <si>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</si>
  <si>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</si>
  <si>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</si>
  <si>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</si>
  <si>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</si>
  <si>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</si>
  <si>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</si>
  <si>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</si>
  <si>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</si>
  <si>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</si>
  <si>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</si>
  <si>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</si>
  <si>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</si>
  <si>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</si>
  <si>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</si>
  <si>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</si>
  <si>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</si>
  <si>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</si>
  <si>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</si>
  <si>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</si>
  <si>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</si>
  <si>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</si>
  <si>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</si>
  <si>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</si>
  <si>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</si>
  <si>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</si>
  <si>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</si>
  <si>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</si>
  <si>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</si>
  <si>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</si>
  <si>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</si>
  <si>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</si>
  <si>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</si>
  <si>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</si>
  <si>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</si>
  <si>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</si>
  <si>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</si>
  <si>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</si>
  <si>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</si>
  <si>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</si>
  <si>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</si>
  <si>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</si>
  <si>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</si>
  <si>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</si>
  <si>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</si>
  <si>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</si>
  <si>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</si>
  <si>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</si>
  <si>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</si>
  <si>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</si>
  <si>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</si>
  <si>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</si>
  <si>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</si>
  <si>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</si>
  <si>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</si>
  <si>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</si>
  <si>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</si>
  <si>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</si>
  <si>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</si>
  <si>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</si>
  <si>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</si>
  <si>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</si>
  <si>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</si>
  <si>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</si>
  <si>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</si>
  <si>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</si>
  <si>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</si>
  <si>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</si>
  <si>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</si>
  <si>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</si>
  <si>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</si>
  <si>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</si>
  <si>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</si>
  <si>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</si>
  <si>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</si>
  <si>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</si>
  <si>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</si>
  <si>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</si>
  <si>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</si>
  <si>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</si>
  <si>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</si>
  <si>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</si>
  <si>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</si>
  <si>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</si>
  <si>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</si>
  <si>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</si>
  <si>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</si>
  <si>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</si>
  <si>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</si>
  <si>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</si>
  <si>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</si>
  <si>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</si>
  <si>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</si>
  <si>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</si>
  <si>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</si>
  <si>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</si>
  <si>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</si>
  <si>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</si>
  <si>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</si>
  <si>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</si>
  <si>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</si>
  <si>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</si>
  <si>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</si>
  <si>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</si>
  <si>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</si>
  <si>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</si>
  <si>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</si>
  <si>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</si>
  <si>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</si>
  <si>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</si>
  <si>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</si>
  <si>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</si>
  <si>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</si>
  <si>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</si>
  <si>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</si>
  <si>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</si>
  <si>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</si>
  <si>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</si>
  <si>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</si>
  <si>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</si>
  <si>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</si>
  <si>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</si>
  <si>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</si>
  <si>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</si>
  <si>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</si>
  <si>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</si>
  <si>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</si>
  <si>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</si>
  <si>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</si>
  <si>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</si>
  <si>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</si>
  <si>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</si>
  <si>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</si>
  <si>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</si>
  <si>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</si>
  <si>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</si>
  <si>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</si>
  <si>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</si>
  <si>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</si>
  <si>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</si>
  <si>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</si>
  <si>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</si>
  <si>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</si>
  <si>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</si>
  <si>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</si>
  <si>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</si>
  <si>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</si>
  <si>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</si>
  <si>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</si>
  <si>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</si>
  <si>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</si>
  <si>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</si>
  <si>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</si>
  <si>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</si>
  <si>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</si>
  <si>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</si>
  <si>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</si>
  <si>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</si>
  <si>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</si>
  <si>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</si>
  <si>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</si>
  <si>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</si>
  <si>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</si>
  <si>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</si>
  <si>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</si>
  <si>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</si>
  <si>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</si>
  <si>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</si>
  <si>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</si>
  <si>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</si>
  <si>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</si>
  <si>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</si>
  <si>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</si>
  <si>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</si>
  <si>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</si>
  <si>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</si>
  <si>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</si>
  <si>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</si>
  <si>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</si>
  <si>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</si>
  <si>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</si>
  <si>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</si>
  <si>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</si>
  <si>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</si>
  <si>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</si>
  <si>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</si>
  <si>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</si>
  <si>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</si>
  <si>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</si>
  <si>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</si>
  <si>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</si>
  <si>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</si>
  <si>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</si>
  <si>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</si>
  <si>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</si>
  <si>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</si>
  <si>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</si>
  <si>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</si>
  <si>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</si>
  <si>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</si>
  <si>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</si>
  <si>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</si>
  <si>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</si>
  <si>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</si>
  <si>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</si>
  <si>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</si>
  <si>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</si>
  <si>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</si>
  <si>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</si>
  <si>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</si>
  <si>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</si>
  <si>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</si>
  <si>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</si>
  <si>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</si>
  <si>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</si>
  <si>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</si>
  <si>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</si>
  <si>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</si>
  <si>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</si>
  <si>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</si>
  <si>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</si>
  <si>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</si>
  <si>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</si>
  <si>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</si>
  <si>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</si>
  <si>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</si>
  <si>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</si>
  <si>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</si>
  <si>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</si>
  <si>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</si>
  <si>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</si>
  <si>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</si>
  <si>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</si>
  <si>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</si>
  <si>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</si>
  <si>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</si>
  <si>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</si>
  <si>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</si>
  <si>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</si>
  <si>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</si>
  <si>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</si>
  <si>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</si>
  <si>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</si>
  <si>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</si>
  <si>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</si>
  <si>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</si>
  <si>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</si>
  <si>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</si>
  <si>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</si>
  <si>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</si>
  <si>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</si>
  <si>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</si>
  <si>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</si>
  <si>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</si>
  <si>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</si>
  <si>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</si>
  <si>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</si>
  <si>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</si>
  <si>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</si>
  <si>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</si>
  <si>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</si>
  <si>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</si>
  <si>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</si>
  <si>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</si>
  <si>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</si>
  <si>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</si>
  <si>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</si>
  <si>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</si>
  <si>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</si>
  <si>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</si>
  <si>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</si>
  <si>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</si>
  <si>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</si>
  <si>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</si>
  <si>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</si>
  <si>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</si>
  <si>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</si>
  <si>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</si>
  <si>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</si>
  <si>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</si>
  <si>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</si>
  <si>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</si>
  <si>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</si>
  <si>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</si>
  <si>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</si>
  <si>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</si>
  <si>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</si>
  <si>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</si>
  <si>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</si>
  <si>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</si>
  <si>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</si>
  <si>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</si>
  <si>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</si>
  <si>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</si>
  <si>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</si>
  <si>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</si>
  <si>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</si>
  <si>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</si>
  <si>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</si>
  <si>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</si>
  <si>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</si>
  <si>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</si>
  <si>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</si>
  <si>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</si>
  <si>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</si>
  <si>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</si>
  <si>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</si>
  <si>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</si>
  <si>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</si>
  <si>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</si>
  <si>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</si>
  <si>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</si>
  <si>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</si>
  <si>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</si>
  <si>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</si>
  <si>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</si>
  <si>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</si>
  <si>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</si>
  <si>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</si>
  <si>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</si>
  <si>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</si>
  <si>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</si>
  <si>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</si>
  <si>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</si>
  <si>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</si>
  <si>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</si>
  <si>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</si>
  <si>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</si>
  <si>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</si>
  <si>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</si>
  <si>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</si>
  <si>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</si>
  <si>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</si>
  <si>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</si>
  <si>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</si>
  <si>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</si>
  <si>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</si>
  <si>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</si>
  <si>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</si>
  <si>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</si>
  <si>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</si>
  <si>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</si>
  <si>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</si>
  <si>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</si>
  <si>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</si>
  <si>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</si>
  <si>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</si>
  <si>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</si>
  <si>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</si>
  <si>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</si>
  <si>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</si>
  <si>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</si>
  <si>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</si>
  <si>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</si>
  <si>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</si>
  <si>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</si>
  <si>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</si>
  <si>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</si>
  <si>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</si>
  <si>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</si>
  <si>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</si>
  <si>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</si>
  <si>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</si>
  <si>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</si>
  <si>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</si>
  <si>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</si>
  <si>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</si>
  <si>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</si>
  <si>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</si>
  <si>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</si>
  <si>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</si>
  <si>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</si>
  <si>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</si>
  <si>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</si>
  <si>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</si>
  <si>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</si>
  <si>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</si>
  <si>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</si>
  <si>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</si>
  <si>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</si>
  <si>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</si>
  <si>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</si>
  <si>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</si>
  <si>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</si>
  <si>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</si>
  <si>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</si>
  <si>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</si>
  <si>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</si>
  <si>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</si>
  <si>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</si>
  <si>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</si>
  <si>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</si>
  <si>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</si>
  <si>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</si>
  <si>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</si>
  <si>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</si>
  <si>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</si>
  <si>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</si>
  <si>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</si>
  <si>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</si>
  <si>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</si>
  <si>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</si>
  <si>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</si>
  <si>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</si>
  <si>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</si>
  <si>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</si>
  <si>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</si>
  <si>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</si>
  <si>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</si>
  <si>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</si>
  <si>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</si>
  <si>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</si>
  <si>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</si>
  <si>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</si>
  <si>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</si>
  <si>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</si>
  <si>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</si>
  <si>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</si>
  <si>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</si>
  <si>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</si>
  <si>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</si>
  <si>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</si>
  <si>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</si>
  <si>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</si>
  <si>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</si>
  <si>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</si>
  <si>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</si>
  <si>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</si>
  <si>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</si>
  <si>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</si>
  <si>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</si>
  <si>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</si>
  <si>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</si>
  <si>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</si>
  <si>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</si>
  <si>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</si>
  <si>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</si>
  <si>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</si>
  <si>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</si>
  <si>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</si>
  <si>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</si>
  <si>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</si>
  <si>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</si>
  <si>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</si>
  <si>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</si>
  <si>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</si>
  <si>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</si>
  <si>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</si>
  <si>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</si>
  <si>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</si>
  <si>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</si>
  <si>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</si>
  <si>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</si>
  <si>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</si>
  <si>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</si>
  <si>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</si>
  <si>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</si>
  <si>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</si>
  <si>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</si>
  <si>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</si>
  <si>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</si>
  <si>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</si>
  <si>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</si>
  <si>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</si>
  <si>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</si>
  <si>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</si>
  <si>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</si>
  <si>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</si>
  <si>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</si>
  <si>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</si>
  <si>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</si>
  <si>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</si>
  <si>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</si>
  <si>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</si>
  <si>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</si>
  <si>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</si>
  <si>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</si>
  <si>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</si>
  <si>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</si>
  <si>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</si>
  <si>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</si>
  <si>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</si>
  <si>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</si>
  <si>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</si>
  <si>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</si>
  <si>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</si>
  <si>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</si>
  <si>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</si>
  <si>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</si>
  <si>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</si>
  <si>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</si>
  <si>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</si>
  <si>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</si>
  <si>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</si>
  <si>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</si>
  <si>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</si>
  <si>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</si>
  <si>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</si>
  <si>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</si>
  <si>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</si>
  <si>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</si>
  <si>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</si>
  <si>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</si>
  <si>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</si>
  <si>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</si>
  <si>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</si>
  <si>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</si>
  <si>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</si>
  <si>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</si>
  <si>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</si>
  <si>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</si>
  <si>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</si>
  <si>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</si>
  <si>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</si>
  <si>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</si>
  <si>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</si>
  <si>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</si>
  <si>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</si>
  <si>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</si>
  <si>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</si>
  <si>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</si>
  <si>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</si>
  <si>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</si>
  <si>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</si>
  <si>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</si>
  <si>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</si>
  <si>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</si>
  <si>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</si>
  <si>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</si>
  <si>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</si>
  <si>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</si>
  <si>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</si>
  <si>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</si>
  <si>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</si>
  <si>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</si>
  <si>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</si>
  <si>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</si>
  <si>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</si>
  <si>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</si>
  <si>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</si>
  <si>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</si>
  <si>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</si>
  <si>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</si>
  <si>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</si>
  <si>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</si>
  <si>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</si>
  <si>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</si>
  <si>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</si>
  <si>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</si>
  <si>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</si>
  <si>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</si>
  <si>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</si>
  <si>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</si>
  <si>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</si>
  <si>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</si>
  <si>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</si>
  <si>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</si>
  <si>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</si>
  <si>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</si>
  <si>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</si>
  <si>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</si>
  <si>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</si>
  <si>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</si>
  <si>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</si>
  <si>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</si>
  <si>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</si>
  <si>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</si>
  <si>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</si>
  <si>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</si>
  <si>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</si>
  <si>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</si>
  <si>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</si>
  <si>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</si>
  <si>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</si>
  <si>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</si>
  <si>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</si>
  <si>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</si>
  <si>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</si>
  <si>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</si>
  <si>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</si>
  <si>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</si>
  <si>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</si>
  <si>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</si>
  <si>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</si>
  <si>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</si>
  <si>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</si>
  <si>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</si>
  <si>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</si>
  <si>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</si>
  <si>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</si>
  <si>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</si>
  <si>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</si>
  <si>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</si>
  <si>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</si>
  <si>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</si>
  <si>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</si>
  <si>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</si>
  <si>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</si>
  <si>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</si>
  <si>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</si>
  <si>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</si>
  <si>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</si>
  <si>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</si>
  <si>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</si>
  <si>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</si>
  <si>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</si>
  <si>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</si>
  <si>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</si>
  <si>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</si>
  <si>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</si>
  <si>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</si>
  <si>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</si>
  <si>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</si>
  <si>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</si>
  <si>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</si>
  <si>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</si>
  <si>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</si>
  <si>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</si>
  <si>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</si>
  <si>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</si>
  <si>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</si>
  <si>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</si>
  <si>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</si>
  <si>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</si>
  <si>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</si>
  <si>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</si>
  <si>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</si>
  <si>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</si>
  <si>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</si>
  <si>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</si>
  <si>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</si>
  <si>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</si>
  <si>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</si>
  <si>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</si>
  <si>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</si>
  <si>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</si>
  <si>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</si>
  <si>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</si>
  <si>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</si>
  <si>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</si>
  <si>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</si>
  <si>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</si>
  <si>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</si>
  <si>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</si>
  <si>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</si>
  <si>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</si>
  <si>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</si>
  <si>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</si>
  <si>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</si>
  <si>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</si>
  <si>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</si>
  <si>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</si>
  <si>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</si>
  <si>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</si>
  <si>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</si>
  <si>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</si>
  <si>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</si>
  <si>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</si>
  <si>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</si>
  <si>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</si>
  <si>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</si>
  <si>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</si>
  <si>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</si>
  <si>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</si>
  <si>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</si>
  <si>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</si>
  <si>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</si>
  <si>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</si>
  <si>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</si>
  <si>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</si>
  <si>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</si>
  <si>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</si>
  <si>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</si>
  <si>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</si>
  <si>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</si>
  <si>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</si>
  <si>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</si>
  <si>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</si>
  <si>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</si>
  <si>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</si>
  <si>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</si>
  <si>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</si>
  <si>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</si>
  <si>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</si>
  <si>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</si>
  <si>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</si>
  <si>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</si>
  <si>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</si>
  <si>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</si>
  <si>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</si>
  <si>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</si>
  <si>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</si>
  <si>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</si>
  <si>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</si>
  <si>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</si>
  <si>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</si>
  <si>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</si>
  <si>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</si>
  <si>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</si>
  <si>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</si>
  <si>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</si>
  <si>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</si>
  <si>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</si>
  <si>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</si>
  <si>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</si>
  <si>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</si>
  <si>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</si>
  <si>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</si>
  <si>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</si>
  <si>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</si>
  <si>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</si>
  <si>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</si>
  <si>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</si>
  <si>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</si>
  <si>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</si>
  <si>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</si>
  <si>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</si>
  <si>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</si>
  <si>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</si>
  <si>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</si>
  <si>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</si>
  <si>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</si>
  <si>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</si>
  <si>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</si>
  <si>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</si>
  <si>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</si>
  <si>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</si>
  <si>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</si>
  <si>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</si>
  <si>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</si>
  <si>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</si>
  <si>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</si>
  <si>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</si>
  <si>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</si>
  <si>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</si>
  <si>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</si>
  <si>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</si>
  <si>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</si>
  <si>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</si>
  <si>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</si>
  <si>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</si>
  <si>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</si>
  <si>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</si>
  <si>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</si>
  <si>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</si>
  <si>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</si>
  <si>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</si>
  <si>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</si>
  <si>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</si>
  <si>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</si>
  <si>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</si>
  <si>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</si>
  <si>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</si>
  <si>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</si>
  <si>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</si>
  <si>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</si>
  <si>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</si>
  <si>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</si>
  <si>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</si>
  <si>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</si>
  <si>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</si>
  <si>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</si>
  <si>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</si>
  <si>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</si>
  <si>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</si>
  <si>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</si>
  <si>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</si>
  <si>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</si>
  <si>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</si>
  <si>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</si>
  <si>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</si>
  <si>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</si>
  <si>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</si>
  <si>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</si>
  <si>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</si>
  <si>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</si>
  <si>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</si>
  <si>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</si>
  <si>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</si>
  <si>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</si>
  <si>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</si>
  <si>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</si>
  <si>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</si>
  <si>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</si>
  <si>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</si>
  <si>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</si>
  <si>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</si>
  <si>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</si>
  <si>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</si>
  <si>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</si>
  <si>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</si>
  <si>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</si>
  <si>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</si>
  <si>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</si>
  <si>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</si>
  <si>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</si>
  <si>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</si>
  <si>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</si>
  <si>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</si>
  <si>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</si>
  <si>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</si>
  <si>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</si>
  <si>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</si>
  <si>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</si>
  <si>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</si>
  <si>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</si>
  <si>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</si>
  <si>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</si>
  <si>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</si>
  <si>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</si>
  <si>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</si>
  <si>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</si>
  <si>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</si>
  <si>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</si>
  <si>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</si>
  <si>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</si>
  <si>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</si>
  <si>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</si>
  <si>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</si>
  <si>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</si>
  <si>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</si>
  <si>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</si>
  <si>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</si>
  <si>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</si>
  <si>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</si>
  <si>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</si>
  <si>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</si>
  <si>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</si>
  <si>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</si>
  <si>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</si>
  <si>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</si>
  <si>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</si>
  <si>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</si>
  <si>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</si>
  <si>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</si>
  <si>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</si>
  <si>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</si>
  <si>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</si>
  <si>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</si>
  <si>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</si>
  <si>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</si>
  <si>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</si>
  <si>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</si>
  <si>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</si>
  <si>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</si>
  <si>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</si>
  <si>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</si>
  <si>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</si>
  <si>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</si>
  <si>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</si>
  <si>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</si>
  <si>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</si>
  <si>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</si>
  <si>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</si>
  <si>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</si>
  <si>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</si>
  <si>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</si>
  <si>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</si>
  <si>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</si>
  <si>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</si>
  <si>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</si>
  <si>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</si>
  <si>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</si>
  <si>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</si>
  <si>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</si>
  <si>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</si>
  <si>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</si>
  <si>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</si>
  <si>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</si>
  <si>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</si>
  <si>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</si>
  <si>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</si>
  <si>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</si>
  <si>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</si>
  <si>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</si>
  <si>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</si>
  <si>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</si>
  <si>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</si>
  <si>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</si>
  <si>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</si>
  <si>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</si>
  <si>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</si>
  <si>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</si>
  <si>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</si>
  <si>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</si>
  <si>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</si>
  <si>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</si>
  <si>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</si>
  <si>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</si>
  <si>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</si>
  <si>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</si>
  <si>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</si>
  <si>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</si>
  <si>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</si>
  <si>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</si>
  <si>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</si>
  <si>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</si>
  <si>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</si>
  <si>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</si>
  <si>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</si>
  <si>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</si>
  <si>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</si>
  <si>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</si>
  <si>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</si>
  <si>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</si>
  <si>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</si>
  <si>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</si>
  <si>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</si>
  <si>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</si>
  <si>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</si>
  <si>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</si>
  <si>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</si>
  <si>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</si>
  <si>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</si>
  <si>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</si>
  <si>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</si>
  <si>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</si>
  <si>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</si>
  <si>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</si>
  <si>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</si>
  <si>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</si>
  <si>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</si>
  <si>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</si>
  <si>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</si>
  <si>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</si>
  <si>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</si>
  <si>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</si>
  <si>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</si>
  <si>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</si>
  <si>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</si>
  <si>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</si>
  <si>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</si>
  <si>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</si>
  <si>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</si>
  <si>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</si>
  <si>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</si>
  <si>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</si>
  <si>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</si>
  <si>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</si>
  <si>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</si>
  <si>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</si>
  <si>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</si>
  <si>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</si>
  <si>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</si>
  <si>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</si>
  <si>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</si>
  <si>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</si>
  <si>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</si>
  <si>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</si>
  <si>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</si>
  <si>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</si>
  <si>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</si>
  <si>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</si>
  <si>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</si>
  <si>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</si>
  <si>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</si>
  <si>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</si>
  <si>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</si>
  <si>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</si>
  <si>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</si>
  <si>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</si>
  <si>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</si>
  <si>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</si>
  <si>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</si>
  <si>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</si>
  <si>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</si>
  <si>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</si>
  <si>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</si>
  <si>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</si>
  <si>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</si>
  <si>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</si>
  <si>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</si>
  <si>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</si>
  <si>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</si>
  <si>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</si>
  <si>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</si>
  <si>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</si>
  <si>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</si>
  <si>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</si>
  <si>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</si>
  <si>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</si>
  <si>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</si>
  <si>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</si>
  <si>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</si>
  <si>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</si>
  <si>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</si>
  <si>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</si>
  <si>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</si>
  <si>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</si>
  <si>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</si>
  <si>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</si>
  <si>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</si>
  <si>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</si>
  <si>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</si>
  <si>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</si>
  <si>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</si>
  <si>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</si>
  <si>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</si>
  <si>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</si>
  <si>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</si>
  <si>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</si>
  <si>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</si>
  <si>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</si>
  <si>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</si>
  <si>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</si>
  <si>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</si>
  <si>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</si>
  <si>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</si>
  <si>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</si>
  <si>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</si>
  <si>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</si>
  <si>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</si>
  <si>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</si>
  <si>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</si>
  <si>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</si>
  <si>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</si>
  <si>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</si>
  <si>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</si>
  <si>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</si>
  <si>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</si>
  <si>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</si>
  <si>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</si>
  <si>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</si>
  <si>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</si>
  <si>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</si>
  <si>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</si>
  <si>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</si>
  <si>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</si>
  <si>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</si>
  <si>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</si>
  <si>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</si>
  <si>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</si>
  <si>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</si>
  <si>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</si>
  <si>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</si>
  <si>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</si>
  <si>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</si>
  <si>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</si>
  <si>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</si>
  <si>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</si>
  <si>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</si>
  <si>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</si>
  <si>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</si>
  <si>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</si>
  <si>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</si>
  <si>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</si>
  <si>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</si>
  <si>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</si>
  <si>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</si>
  <si>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</si>
  <si>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</si>
  <si>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</si>
  <si>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</si>
  <si>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</si>
  <si>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</si>
  <si>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</si>
  <si>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</si>
  <si>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</si>
  <si>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</si>
  <si>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</si>
  <si>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</si>
  <si>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</si>
  <si>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</si>
  <si>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</si>
  <si>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</si>
  <si>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</si>
  <si>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</si>
  <si>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</si>
  <si>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</si>
  <si>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</si>
  <si>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</si>
  <si>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</si>
  <si>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</si>
  <si>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</si>
  <si>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</si>
  <si>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</si>
  <si>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</si>
  <si>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</si>
  <si>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</si>
  <si>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</si>
  <si>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</si>
  <si>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</si>
  <si>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</si>
  <si>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</si>
  <si>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</si>
  <si>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</si>
  <si>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</si>
  <si>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</si>
  <si>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</si>
  <si>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</si>
  <si>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</si>
  <si>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</si>
  <si>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</si>
  <si>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</si>
  <si>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</si>
  <si>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</si>
  <si>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</si>
  <si>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</si>
  <si>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</si>
  <si>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</si>
  <si>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</si>
  <si>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</si>
  <si>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</si>
  <si>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</si>
  <si>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</si>
  <si>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</si>
  <si>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</si>
  <si>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</si>
  <si>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</si>
  <si>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</si>
  <si>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</si>
  <si>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</si>
  <si>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</si>
  <si>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</si>
  <si>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</si>
  <si>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</si>
  <si>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</si>
  <si>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</si>
  <si>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</si>
  <si>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</si>
  <si>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</si>
  <si>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</si>
  <si>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</si>
  <si>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</si>
  <si>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</si>
  <si>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</si>
  <si>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</si>
  <si>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</si>
  <si>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</si>
  <si>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</si>
  <si>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</si>
  <si>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</si>
  <si>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</si>
  <si>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</si>
  <si>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</si>
  <si>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</si>
  <si>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</si>
  <si>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</si>
  <si>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</si>
  <si>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</si>
  <si>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</si>
  <si>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</si>
  <si>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</si>
  <si>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</si>
  <si>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</si>
  <si>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</si>
  <si>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</si>
  <si>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</si>
  <si>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</si>
  <si>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</si>
  <si>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</si>
  <si>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</si>
  <si>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</si>
  <si>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</si>
  <si>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</si>
  <si>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</si>
  <si>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</si>
  <si>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</si>
  <si>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</si>
  <si>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</si>
  <si>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</si>
  <si>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</si>
  <si>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</si>
  <si>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</si>
  <si>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</si>
  <si>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</si>
  <si>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</si>
  <si>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</si>
  <si>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</si>
  <si>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</si>
  <si>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</si>
  <si>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</si>
  <si>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</si>
  <si>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</si>
  <si>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</si>
  <si>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</si>
  <si>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</si>
  <si>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</si>
  <si>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</si>
  <si>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</si>
  <si>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</si>
  <si>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</si>
  <si>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</si>
  <si>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</si>
  <si>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</si>
  <si>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</si>
  <si>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</si>
  <si>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</si>
  <si>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</si>
  <si>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</si>
  <si>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</si>
  <si>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</si>
  <si>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</si>
  <si>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</si>
  <si>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</si>
  <si>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</si>
  <si>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</si>
  <si>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</si>
  <si>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</si>
  <si>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</si>
  <si>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</si>
  <si>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</si>
  <si>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</si>
  <si>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</si>
  <si>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</si>
  <si>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</si>
  <si>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</si>
  <si>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</si>
  <si>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</si>
  <si>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</si>
  <si>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</si>
  <si>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</si>
  <si>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</si>
  <si>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</si>
  <si>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</si>
  <si>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</si>
  <si>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</si>
  <si>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</si>
  <si>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</si>
  <si>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</si>
  <si>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</si>
  <si>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</si>
  <si>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</si>
  <si>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</si>
  <si>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</si>
  <si>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</si>
  <si>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</si>
  <si>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</si>
  <si>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</si>
  <si>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</si>
  <si>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</si>
  <si>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</si>
  <si>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</si>
  <si>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</si>
  <si>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</si>
  <si>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</si>
  <si>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</si>
  <si>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</si>
  <si>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</si>
  <si>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</si>
  <si>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</si>
  <si>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</si>
  <si>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</si>
  <si>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</si>
  <si>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</si>
  <si>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</si>
  <si>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</si>
  <si>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</si>
  <si>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</si>
  <si>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</si>
  <si>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</si>
  <si>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</si>
  <si>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</si>
  <si>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</si>
  <si>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</si>
  <si>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</si>
  <si>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</si>
  <si>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</si>
  <si>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</si>
  <si>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</si>
  <si>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</si>
  <si>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</si>
  <si>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</si>
  <si>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</si>
  <si>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</si>
  <si>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</si>
  <si>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</si>
  <si>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</si>
  <si>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</si>
  <si>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</si>
  <si>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</si>
  <si>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</si>
  <si>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</si>
  <si>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</si>
  <si>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</si>
  <si>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</si>
  <si>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</si>
  <si>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</si>
  <si>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</si>
  <si>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</si>
  <si>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</si>
  <si>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</si>
  <si>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</si>
  <si>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</si>
  <si>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</si>
  <si>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</si>
  <si>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</si>
  <si>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</si>
  <si>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</si>
  <si>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</si>
  <si>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</si>
  <si>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</si>
  <si>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</si>
  <si>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</si>
  <si>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</si>
  <si>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</si>
  <si>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</si>
  <si>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</si>
  <si>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</si>
  <si>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</si>
  <si>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</si>
  <si>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</si>
  <si>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</si>
  <si>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</si>
  <si>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</si>
  <si>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</si>
  <si>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</si>
  <si>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</si>
  <si>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</si>
  <si>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</si>
  <si>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</si>
  <si>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</si>
  <si>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</si>
  <si>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</si>
  <si>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</si>
  <si>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</si>
  <si>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</si>
  <si>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</si>
  <si>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</si>
  <si>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</si>
  <si>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</si>
  <si>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</si>
  <si>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</si>
  <si>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</si>
  <si>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</si>
  <si>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</si>
  <si>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</si>
  <si>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</si>
  <si>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</si>
  <si>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</si>
  <si>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</si>
  <si>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</si>
  <si>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</si>
  <si>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</si>
  <si>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</si>
  <si>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</si>
  <si>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</si>
  <si>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</si>
  <si>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</si>
  <si>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</si>
  <si>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</si>
  <si>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</si>
  <si>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</si>
  <si>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</si>
  <si>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</si>
  <si>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</si>
  <si>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</si>
  <si>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</si>
  <si>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</si>
  <si>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</si>
  <si>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</si>
  <si>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</si>
  <si>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</si>
  <si>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</si>
  <si>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</si>
  <si>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</si>
  <si>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</si>
  <si>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</si>
  <si>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</si>
  <si>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</si>
  <si>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</si>
  <si>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</si>
  <si>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</si>
  <si>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</si>
  <si>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</si>
  <si>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</si>
  <si>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</si>
  <si>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</si>
  <si>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</si>
  <si>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</si>
  <si>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</si>
  <si>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</si>
  <si>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</si>
  <si>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</si>
  <si>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</si>
  <si>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</si>
  <si>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</si>
  <si>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</si>
  <si>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</si>
  <si>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</si>
  <si>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</si>
  <si>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</si>
  <si>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</si>
  <si>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</si>
  <si>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</si>
  <si>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</si>
  <si>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</si>
  <si>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</si>
  <si>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</si>
  <si>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</si>
  <si>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</si>
  <si>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</si>
  <si>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</si>
  <si>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</si>
  <si>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</si>
  <si>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</si>
  <si>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</si>
  <si>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</si>
  <si>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</si>
  <si>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</si>
  <si>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</si>
  <si>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</si>
  <si>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</si>
  <si>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</si>
  <si>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</si>
  <si>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</si>
  <si>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</si>
  <si>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</si>
  <si>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</si>
  <si>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</si>
  <si>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</si>
  <si>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</si>
  <si>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</si>
  <si>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</si>
  <si>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</si>
  <si>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</si>
  <si>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</si>
  <si>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</si>
  <si>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</si>
  <si>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</si>
  <si>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</si>
  <si>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</si>
  <si>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</si>
  <si>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</si>
  <si>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</si>
  <si>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</si>
  <si>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</si>
  <si>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</si>
  <si>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</si>
  <si>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</si>
  <si>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</si>
  <si>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</si>
  <si>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</si>
  <si>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</si>
  <si>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</si>
  <si>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</si>
  <si>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</si>
  <si>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</si>
  <si>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</si>
  <si>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</si>
  <si>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</si>
  <si>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</si>
  <si>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</si>
  <si>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</si>
  <si>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</si>
  <si>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</si>
  <si>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</si>
  <si>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</si>
  <si>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</si>
  <si>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</si>
  <si>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</si>
  <si>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</si>
  <si>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</si>
  <si>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</si>
  <si>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</si>
  <si>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</si>
  <si>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</si>
  <si>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</si>
  <si>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</si>
  <si>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</si>
  <si>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</si>
  <si>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</si>
  <si>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</si>
  <si>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</si>
  <si>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</si>
  <si>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</si>
  <si>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</si>
  <si>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</si>
  <si>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</si>
  <si>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</si>
  <si>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</si>
  <si>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</si>
  <si>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</si>
  <si>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</si>
  <si>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</si>
  <si>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</si>
  <si>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</si>
  <si>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</si>
  <si>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</si>
  <si>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</si>
  <si>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</si>
  <si>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</si>
  <si>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</si>
  <si>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</si>
  <si>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</si>
  <si>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</si>
  <si>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</si>
  <si>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</si>
  <si>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</si>
  <si>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</si>
  <si>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</si>
  <si>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</si>
  <si>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</si>
  <si>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</si>
  <si>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</si>
  <si>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</si>
  <si>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</si>
  <si>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</si>
  <si>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</si>
  <si>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</si>
  <si>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</si>
  <si>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</si>
  <si>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</si>
  <si>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</si>
  <si>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</si>
  <si>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</si>
  <si>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</si>
  <si>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</si>
  <si>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</si>
  <si>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</si>
  <si>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</si>
  <si>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</si>
  <si>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</si>
  <si>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</si>
  <si>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</si>
  <si>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</si>
  <si>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</si>
  <si>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</si>
  <si>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</si>
  <si>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</si>
  <si>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</si>
  <si>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</si>
  <si>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</si>
  <si>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</si>
  <si>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</si>
  <si>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</si>
  <si>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</si>
  <si>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</si>
  <si>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</si>
  <si>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</si>
  <si>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</si>
  <si>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</si>
  <si>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</si>
  <si>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</si>
  <si>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</si>
  <si>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</si>
  <si>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</si>
  <si>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</si>
  <si>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</si>
  <si>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</si>
  <si>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</si>
  <si>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</si>
  <si>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</si>
  <si>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</si>
  <si>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</si>
  <si>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</si>
  <si>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</si>
  <si>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</si>
  <si>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</si>
  <si>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</si>
  <si>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</si>
  <si>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</si>
  <si>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</si>
  <si>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</si>
  <si>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</si>
  <si>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</si>
  <si>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</si>
  <si>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</si>
  <si>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</si>
  <si>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</si>
  <si>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</si>
  <si>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</si>
  <si>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</si>
  <si>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</si>
  <si>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</si>
  <si>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</si>
  <si>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</si>
  <si>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</si>
  <si>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</si>
  <si>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</si>
  <si>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</si>
  <si>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</si>
  <si>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</si>
  <si>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</si>
  <si>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</si>
  <si>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</si>
  <si>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</si>
  <si>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</si>
  <si>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</si>
  <si>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</si>
  <si>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</si>
  <si>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</si>
  <si>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</si>
  <si>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</si>
  <si>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</si>
  <si>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</si>
  <si>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</si>
  <si>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</si>
  <si>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</si>
  <si>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</si>
  <si>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</si>
  <si>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</si>
  <si>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</si>
  <si>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</si>
  <si>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</si>
  <si>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</si>
  <si>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</si>
  <si>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</si>
  <si>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</si>
  <si>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</si>
  <si>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</si>
  <si>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</si>
  <si>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</si>
  <si>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</si>
  <si>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</si>
  <si>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</si>
  <si>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</si>
  <si>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</si>
  <si>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</si>
  <si>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</si>
  <si>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</si>
  <si>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</si>
  <si>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</si>
  <si>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</si>
  <si>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</si>
  <si>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</si>
  <si>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</si>
  <si>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</si>
  <si>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</si>
  <si>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</si>
  <si>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</si>
  <si>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</si>
  <si>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</si>
  <si>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</si>
  <si>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</si>
  <si>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</si>
  <si>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</si>
  <si>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</si>
  <si>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</si>
  <si>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</si>
  <si>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</si>
  <si>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</si>
  <si>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</si>
  <si>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</si>
  <si>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</si>
  <si>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</si>
  <si>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</si>
  <si>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</si>
  <si>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</si>
  <si>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</si>
  <si>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</si>
  <si>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</si>
  <si>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</si>
  <si>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</si>
  <si>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</si>
  <si>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</si>
  <si>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</si>
  <si>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</si>
  <si>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</si>
  <si>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</si>
  <si>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</si>
  <si>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</si>
  <si>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</si>
  <si>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</si>
  <si>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</si>
  <si>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</si>
  <si>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</si>
  <si>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</si>
  <si>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</si>
  <si>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</si>
  <si>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</si>
  <si>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</si>
  <si>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</si>
  <si>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</si>
  <si>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</si>
  <si>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</si>
  <si>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</si>
  <si>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</si>
  <si>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</si>
  <si>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</si>
  <si>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</si>
  <si>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</si>
  <si>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</si>
  <si>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</si>
  <si>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</si>
  <si>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</si>
  <si>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</si>
  <si>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</si>
  <si>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</si>
  <si>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</si>
  <si>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</si>
  <si>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</si>
  <si>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</si>
  <si>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</si>
  <si>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</si>
  <si>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</si>
  <si>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</si>
  <si>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</si>
  <si>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</si>
  <si>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</si>
  <si>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</si>
  <si>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</si>
  <si>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</si>
  <si>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</si>
  <si>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</si>
  <si>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</si>
  <si>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</si>
  <si>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</si>
  <si>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</si>
  <si>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</si>
  <si>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</si>
  <si>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</si>
  <si>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</si>
  <si>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</si>
  <si>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</si>
  <si>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</si>
  <si>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</si>
  <si>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</si>
  <si>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</si>
  <si>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</si>
  <si>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</si>
  <si>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</si>
  <si>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</si>
  <si>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</si>
  <si>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</si>
  <si>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</si>
  <si>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</si>
  <si>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</si>
  <si>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</si>
  <si>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</si>
  <si>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</si>
  <si>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</si>
  <si>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</si>
  <si>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</si>
  <si>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</si>
  <si>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</si>
  <si>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</si>
  <si>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</si>
  <si>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</si>
  <si>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</si>
  <si>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</si>
  <si>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</si>
  <si>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</si>
  <si>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</si>
  <si>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</si>
  <si>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</si>
  <si>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</si>
  <si>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</si>
  <si>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</si>
  <si>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</si>
  <si>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</si>
  <si>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</si>
  <si>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</si>
  <si>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</si>
  <si>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</si>
  <si>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</si>
  <si>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</si>
  <si>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</si>
  <si>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</si>
  <si>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</si>
  <si>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</si>
  <si>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</si>
  <si>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</si>
  <si>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</si>
  <si>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</si>
  <si>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</si>
  <si>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</si>
  <si>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</si>
  <si>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</si>
  <si>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</si>
  <si>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</si>
  <si>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</si>
  <si>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</si>
  <si>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</si>
  <si>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</si>
  <si>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</si>
  <si>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</si>
  <si>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</si>
  <si>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</si>
  <si>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</si>
  <si>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</si>
  <si>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</si>
  <si>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</si>
  <si>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</si>
  <si>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</si>
  <si>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</si>
  <si>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</si>
  <si>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</si>
  <si>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</si>
  <si>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</si>
  <si>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</si>
  <si>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</si>
  <si>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</si>
  <si>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</si>
  <si>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</si>
  <si>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</si>
  <si>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</si>
  <si>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</si>
  <si>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</si>
  <si>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</si>
  <si>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</si>
  <si>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</si>
  <si>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</si>
  <si>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</si>
  <si>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</si>
  <si>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</si>
  <si>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</si>
  <si>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</si>
  <si>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</si>
  <si>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</si>
  <si>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</si>
  <si>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</si>
  <si>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</si>
  <si>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</si>
  <si>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</si>
  <si>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</si>
  <si>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</si>
  <si>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</si>
  <si>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</si>
  <si>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</si>
  <si>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</si>
  <si>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</si>
  <si>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</si>
  <si>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</si>
  <si>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</si>
  <si>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</si>
  <si>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</si>
  <si>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</si>
  <si>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</si>
  <si>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</si>
  <si>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</si>
  <si>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</si>
  <si>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</si>
  <si>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</si>
  <si>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</si>
  <si>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</si>
  <si>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</si>
  <si>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</si>
  <si>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</si>
  <si>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</si>
  <si>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</si>
  <si>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</si>
  <si>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</si>
  <si>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</si>
  <si>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</si>
  <si>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</si>
  <si>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</si>
  <si>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</si>
  <si>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</si>
  <si>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</si>
  <si>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</si>
  <si>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</si>
  <si>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</si>
  <si>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</si>
  <si>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</si>
  <si>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</si>
  <si>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</si>
  <si>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</si>
  <si>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</si>
  <si>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</si>
  <si>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</si>
  <si>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</si>
  <si>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</si>
  <si>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</si>
  <si>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</si>
  <si>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</si>
  <si>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</si>
  <si>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</si>
  <si>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</si>
  <si>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</si>
  <si>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</si>
  <si>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</si>
  <si>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</si>
  <si>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</si>
  <si>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</si>
  <si>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</si>
  <si>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</si>
  <si>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</si>
  <si>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</si>
  <si>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</si>
  <si>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</si>
  <si>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</si>
  <si>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</si>
  <si>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</si>
  <si>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</si>
  <si>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</si>
  <si>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</si>
  <si>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</si>
  <si>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</si>
  <si>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</si>
  <si>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</si>
  <si>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</si>
  <si>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</si>
  <si>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</si>
  <si>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</si>
  <si>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</si>
  <si>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</si>
  <si>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</si>
  <si>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</si>
  <si>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</si>
  <si>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</si>
  <si>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</si>
  <si>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</si>
  <si>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</si>
  <si>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</si>
  <si>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</si>
  <si>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</si>
  <si>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</si>
  <si>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</si>
  <si>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</si>
  <si>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</si>
  <si>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</si>
  <si>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</si>
  <si>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</si>
  <si>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</si>
  <si>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</si>
  <si>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</si>
  <si>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</si>
  <si>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</si>
  <si>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</si>
  <si>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</si>
  <si>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</si>
  <si>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</si>
  <si>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</si>
  <si>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</si>
  <si>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</si>
  <si>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</si>
  <si>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</si>
  <si>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</si>
  <si>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</si>
  <si>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</si>
  <si>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</si>
  <si>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</si>
  <si>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</si>
  <si>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</si>
  <si>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</si>
  <si>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</si>
  <si>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</si>
  <si>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</si>
  <si>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</si>
  <si>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</si>
  <si>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</si>
  <si>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</si>
  <si>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</si>
  <si>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</si>
  <si>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</si>
  <si>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</si>
  <si>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</si>
  <si>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</si>
  <si>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</si>
  <si>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</si>
  <si>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</si>
  <si>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</si>
  <si>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</si>
  <si>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</si>
  <si>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</si>
  <si>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</si>
  <si>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</si>
  <si>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</si>
  <si>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</si>
  <si>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</si>
  <si>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</si>
  <si>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</si>
  <si>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</si>
  <si>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</si>
  <si>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</si>
  <si>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</si>
  <si>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</si>
  <si>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</si>
  <si>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</si>
  <si>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</si>
  <si>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</si>
  <si>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</si>
  <si>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</si>
  <si>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</si>
  <si>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</si>
  <si>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</si>
  <si>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</si>
  <si>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</si>
  <si>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</si>
  <si>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</si>
  <si>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</si>
  <si>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</si>
  <si>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</si>
  <si>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</si>
  <si>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</si>
  <si>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</si>
  <si>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</si>
  <si>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</si>
  <si>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</si>
  <si>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</si>
  <si>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</si>
  <si>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</si>
  <si>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</si>
  <si>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</si>
  <si>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</si>
  <si>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</si>
  <si>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</si>
  <si>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</si>
  <si>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</si>
  <si>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</si>
  <si>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</si>
  <si>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</si>
  <si>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</si>
  <si>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</si>
  <si>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</si>
  <si>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</si>
  <si>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</si>
  <si>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</si>
  <si>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</si>
  <si>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</si>
  <si>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</si>
  <si>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</si>
  <si>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</si>
  <si>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</si>
  <si>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</si>
  <si>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</si>
  <si>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</si>
  <si>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</si>
  <si>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</si>
  <si>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</si>
  <si>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</si>
  <si>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</si>
  <si>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</si>
  <si>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</si>
  <si>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</si>
  <si>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</si>
  <si>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</si>
  <si>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</si>
  <si>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</si>
  <si>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</si>
  <si>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</si>
  <si>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</si>
  <si>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</si>
  <si>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</si>
  <si>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</si>
  <si>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</si>
  <si>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</si>
  <si>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</si>
  <si>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</si>
  <si>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</si>
  <si>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</si>
  <si>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</si>
  <si>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</si>
  <si>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</si>
  <si>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</si>
  <si>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</si>
  <si>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</si>
  <si>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</si>
  <si>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</si>
  <si>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</si>
  <si>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</si>
  <si>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</si>
  <si>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</si>
  <si>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</si>
  <si>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</si>
  <si>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</si>
  <si>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</si>
  <si>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</si>
  <si>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</si>
  <si>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</si>
  <si>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</si>
  <si>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</si>
  <si>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</si>
  <si>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</si>
  <si>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</si>
  <si>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</si>
  <si>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</si>
  <si>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</si>
  <si>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</si>
  <si>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</si>
  <si>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</si>
  <si>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</si>
  <si>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</si>
  <si>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</si>
  <si>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</si>
  <si>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</si>
  <si>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</si>
  <si>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</si>
  <si>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</si>
  <si>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</si>
  <si>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</si>
  <si>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</si>
  <si>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</si>
  <si>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</si>
  <si>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</si>
  <si>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</si>
  <si>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</si>
  <si>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</si>
  <si>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</si>
  <si>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</si>
  <si>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</si>
  <si>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</si>
  <si>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</si>
  <si>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</si>
  <si>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</si>
  <si>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</si>
  <si>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</si>
  <si>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</si>
  <si>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</si>
  <si>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</si>
  <si>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</si>
  <si>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</si>
  <si>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</si>
  <si>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</si>
  <si>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</si>
  <si>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</si>
  <si>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</si>
  <si>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</si>
  <si>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</si>
  <si>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</si>
  <si>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</si>
  <si>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</si>
  <si>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</si>
  <si>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</si>
  <si>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</si>
  <si>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</si>
  <si>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</si>
  <si>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</si>
  <si>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</si>
  <si>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</si>
  <si>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</si>
  <si>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</si>
  <si>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</si>
  <si>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</si>
  <si>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</si>
  <si>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</si>
  <si>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</si>
  <si>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</si>
  <si>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</si>
  <si>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</si>
  <si>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</si>
  <si>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</si>
  <si>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</si>
  <si>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</si>
  <si>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</si>
  <si>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</si>
  <si>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</si>
  <si>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</si>
  <si>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</si>
  <si>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</si>
  <si>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</si>
  <si>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</si>
  <si>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</si>
  <si>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</si>
  <si>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</si>
  <si>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</si>
  <si>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</si>
  <si>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</si>
  <si>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</si>
  <si>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</si>
  <si>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</si>
  <si>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</si>
  <si>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</si>
  <si>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</si>
  <si>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</si>
  <si>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</si>
  <si>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</si>
  <si>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</si>
  <si>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</si>
  <si>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</si>
  <si>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</si>
  <si>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</si>
  <si>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</si>
  <si>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</si>
  <si>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</si>
  <si>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</si>
  <si>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</si>
  <si>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</si>
  <si>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</si>
  <si>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</si>
  <si>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</si>
  <si>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</si>
  <si>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</si>
  <si>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</si>
  <si>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</si>
  <si>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</si>
  <si>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</si>
  <si>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</si>
  <si>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</si>
  <si>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</si>
  <si>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</si>
  <si>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</si>
  <si>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</si>
  <si>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</si>
  <si>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</si>
  <si>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</si>
  <si>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</si>
  <si>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</si>
  <si>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</si>
  <si>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</si>
  <si>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</si>
  <si>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</si>
  <si>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</si>
  <si>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</si>
  <si>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</si>
  <si>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</si>
  <si>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</si>
  <si>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</si>
  <si>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</si>
  <si>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</si>
  <si>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</si>
  <si>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</si>
  <si>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</si>
  <si>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</si>
  <si>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</si>
  <si>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</si>
  <si>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</si>
  <si>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</si>
  <si>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</si>
  <si>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</si>
  <si>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</si>
  <si>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</si>
  <si>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</si>
  <si>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</si>
  <si>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</si>
  <si>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</si>
  <si>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</si>
  <si>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</si>
  <si>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</si>
  <si>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</si>
  <si>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</si>
  <si>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</si>
  <si>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</si>
  <si>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</si>
  <si>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</si>
  <si>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</si>
  <si>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</si>
  <si>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</si>
  <si>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</si>
  <si>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</si>
  <si>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</si>
  <si>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</si>
  <si>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</si>
  <si>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</si>
  <si>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</si>
  <si>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</si>
  <si>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</si>
  <si>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</si>
  <si>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</si>
  <si>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</si>
  <si>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</si>
  <si>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</si>
  <si>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</si>
  <si>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</si>
  <si>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</si>
  <si>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</si>
  <si>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</si>
  <si>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</si>
  <si>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</si>
  <si>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</si>
  <si>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</si>
  <si>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</si>
  <si>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</si>
  <si>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</si>
  <si>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</si>
  <si>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</si>
  <si>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</si>
  <si>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</si>
  <si>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</si>
  <si>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</si>
  <si>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</si>
  <si>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</si>
  <si>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</si>
  <si>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</si>
  <si>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</si>
  <si>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</si>
  <si>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</si>
  <si>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</si>
  <si>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</si>
  <si>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</si>
  <si>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</si>
  <si>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</si>
  <si>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</si>
  <si>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</si>
  <si>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</si>
  <si>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</si>
  <si>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</si>
  <si>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</si>
  <si>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</si>
  <si>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</si>
  <si>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</si>
  <si>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</si>
  <si>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</si>
  <si>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</si>
  <si>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</si>
  <si>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</si>
  <si>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</si>
  <si>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</si>
  <si>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</si>
  <si>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</si>
  <si>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</si>
  <si>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</si>
  <si>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</si>
  <si>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</si>
  <si>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</si>
  <si>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</si>
  <si>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</si>
  <si>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</si>
  <si>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</si>
  <si>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</si>
  <si>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</si>
  <si>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</si>
  <si>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</si>
  <si>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</si>
  <si>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</si>
  <si>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</si>
  <si>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</si>
  <si>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</si>
  <si>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</si>
  <si>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</si>
  <si>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</si>
  <si>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</si>
  <si>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</si>
  <si>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</si>
  <si>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</si>
  <si>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</si>
  <si>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</si>
  <si>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</si>
  <si>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</si>
  <si>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</si>
  <si>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</si>
  <si>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</si>
  <si>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</si>
  <si>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</si>
  <si>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</si>
  <si>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</si>
  <si>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</si>
  <si>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</si>
  <si>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</si>
  <si>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</si>
  <si>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</si>
  <si>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</si>
  <si>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</si>
  <si>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</si>
  <si>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</si>
  <si>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</si>
  <si>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</si>
  <si>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</si>
  <si>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</si>
  <si>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</si>
  <si>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</si>
  <si>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</si>
  <si>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</si>
  <si>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</si>
  <si>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</si>
  <si>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</si>
  <si>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</si>
  <si>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</si>
  <si>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</si>
  <si>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</si>
  <si>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</si>
  <si>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</si>
  <si>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</si>
  <si>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</si>
  <si>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</si>
  <si>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</si>
  <si>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</si>
  <si>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</si>
  <si>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</si>
  <si>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</si>
  <si>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</si>
  <si>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</si>
  <si>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</si>
  <si>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</si>
  <si>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</si>
  <si>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</si>
  <si>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</si>
  <si>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</si>
  <si>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</si>
  <si>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</si>
  <si>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</si>
  <si>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</si>
  <si>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</si>
  <si>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</si>
  <si>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</si>
  <si>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</si>
  <si>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</si>
  <si>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</si>
  <si>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</si>
  <si>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</si>
  <si>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</si>
  <si>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</si>
  <si>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</si>
  <si>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</si>
  <si>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</si>
  <si>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</si>
  <si>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</si>
  <si>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</si>
  <si>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</si>
  <si>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</si>
  <si>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</si>
  <si>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</si>
  <si>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</si>
  <si>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</si>
  <si>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</si>
  <si>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</si>
  <si>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</si>
  <si>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</si>
  <si>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</si>
  <si>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</si>
  <si>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</si>
  <si>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</si>
  <si>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</si>
  <si>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</si>
  <si>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</si>
  <si>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</si>
  <si>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</si>
  <si>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</si>
  <si>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</si>
  <si>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</si>
  <si>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</si>
  <si>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</si>
  <si>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</si>
  <si>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</si>
  <si>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</si>
  <si>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</si>
  <si>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</si>
  <si>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</si>
  <si>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</si>
  <si>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</si>
  <si>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</si>
  <si>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</si>
  <si>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</si>
  <si>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</si>
  <si>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</si>
  <si>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</si>
  <si>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</si>
  <si>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</si>
  <si>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</si>
  <si>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</si>
  <si>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</si>
  <si>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</si>
  <si>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</si>
  <si>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</si>
  <si>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</si>
  <si>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</si>
  <si>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</si>
  <si>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</si>
  <si>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</si>
  <si>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</si>
  <si>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</si>
  <si>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</si>
  <si>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</si>
  <si>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</si>
  <si>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</si>
  <si>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</si>
  <si>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</si>
  <si>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</si>
  <si>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</si>
  <si>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</si>
  <si>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</si>
  <si>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</si>
  <si>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</si>
  <si>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</si>
  <si>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</si>
  <si>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</si>
  <si>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</si>
  <si>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</si>
  <si>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</si>
  <si>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</si>
  <si>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</si>
  <si>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</si>
  <si>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</si>
  <si>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</si>
  <si>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</si>
  <si>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</si>
  <si>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</si>
  <si>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</si>
  <si>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</si>
  <si>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</si>
  <si>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</si>
  <si>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</si>
  <si>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</si>
  <si>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</si>
  <si>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</si>
  <si>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</si>
  <si>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</si>
  <si>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</si>
  <si>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</si>
  <si>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</si>
  <si>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</si>
  <si>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</si>
  <si>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</si>
  <si>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</si>
  <si>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</si>
  <si>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</si>
  <si>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</si>
  <si>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</si>
  <si>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</si>
  <si>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</si>
  <si>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</si>
  <si>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</si>
  <si>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</si>
  <si>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</si>
  <si>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</si>
  <si>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</si>
  <si>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</si>
  <si>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</si>
  <si>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</si>
  <si>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</si>
  <si>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</si>
  <si>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</si>
  <si>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</si>
  <si>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</si>
  <si>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</si>
  <si>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</si>
  <si>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</si>
  <si>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</si>
  <si>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</si>
  <si>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</si>
  <si>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</si>
  <si>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</si>
  <si>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</si>
  <si>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</si>
  <si>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</si>
  <si>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</si>
  <si>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</si>
  <si>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</si>
  <si>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</si>
  <si>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</si>
  <si>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</si>
  <si>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</si>
  <si>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</si>
  <si>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</si>
  <si>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</si>
  <si>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</si>
  <si>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</si>
  <si>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</si>
  <si>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</si>
  <si>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</si>
  <si>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</si>
  <si>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</si>
  <si>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</si>
  <si>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</si>
  <si>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</si>
  <si>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</si>
  <si>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</si>
  <si>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</si>
  <si>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</si>
  <si>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</si>
  <si>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</si>
  <si>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</si>
  <si>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</si>
  <si>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</si>
  <si>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</si>
  <si>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</si>
  <si>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</si>
  <si>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</si>
  <si>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</si>
  <si>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</si>
  <si>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</si>
  <si>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</si>
  <si>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</si>
  <si>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</si>
  <si>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</si>
  <si>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</si>
  <si>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</si>
  <si>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</si>
  <si>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</si>
  <si>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</si>
  <si>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</si>
  <si>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</si>
  <si>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</si>
  <si>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</si>
  <si>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</si>
  <si>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</si>
  <si>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</si>
  <si>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</si>
  <si>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</si>
  <si>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</si>
  <si>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</si>
  <si>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</si>
  <si>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</si>
  <si>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</si>
  <si>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</si>
  <si>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</si>
  <si>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</si>
  <si>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</si>
  <si>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</si>
  <si>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</si>
  <si>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</si>
  <si>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</si>
  <si>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</si>
  <si>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</si>
  <si>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</si>
  <si>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</si>
  <si>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</si>
  <si>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</si>
  <si>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</si>
  <si>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</si>
  <si>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</si>
  <si>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</si>
  <si>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</si>
  <si>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</si>
  <si>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</si>
  <si>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</si>
  <si>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</si>
  <si>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</si>
  <si>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</si>
  <si>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</si>
  <si>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</si>
  <si>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</si>
  <si>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</si>
  <si>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</si>
  <si>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</si>
  <si>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</si>
  <si>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</si>
  <si>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</si>
  <si>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</si>
  <si>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</si>
  <si>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</si>
  <si>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</si>
  <si>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</si>
  <si>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</si>
  <si>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</si>
  <si>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</si>
  <si>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</si>
  <si>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</si>
  <si>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</si>
  <si>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</si>
  <si>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</si>
  <si>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</si>
  <si>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</si>
  <si>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</si>
  <si>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</si>
  <si>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</si>
  <si>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</si>
  <si>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</si>
  <si>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</si>
  <si>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</si>
  <si>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</si>
  <si>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</si>
  <si>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</si>
  <si>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</si>
  <si>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</si>
  <si>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</si>
  <si>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</si>
  <si>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</si>
  <si>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</si>
  <si>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</si>
  <si>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</si>
  <si>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</si>
  <si>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</si>
  <si>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</si>
  <si>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</si>
  <si>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</si>
  <si>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</si>
  <si>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</si>
  <si>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</si>
  <si>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</si>
  <si>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</si>
  <si>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</si>
  <si>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</si>
  <si>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</si>
  <si>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</si>
  <si>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</si>
  <si>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</si>
  <si>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</si>
  <si>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</si>
  <si>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</si>
  <si>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</si>
  <si>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</si>
  <si>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</si>
  <si>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</si>
  <si>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</si>
  <si>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</si>
  <si>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</si>
  <si>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</si>
  <si>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</si>
  <si>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</si>
  <si>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</si>
  <si>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</si>
  <si>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</si>
  <si>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</si>
  <si>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</si>
  <si>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</si>
  <si>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</si>
  <si>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</si>
  <si>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</si>
  <si>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</si>
  <si>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</si>
  <si>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</si>
  <si>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</si>
  <si>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</si>
  <si>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</si>
  <si>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</si>
  <si>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</si>
  <si>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</si>
  <si>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</si>
  <si>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</si>
  <si>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</si>
  <si>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</si>
  <si>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</si>
  <si>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</si>
  <si>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</si>
  <si>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</si>
  <si>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</si>
  <si>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</si>
  <si>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</si>
  <si>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</si>
  <si>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</si>
  <si>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</si>
  <si>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</si>
  <si>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</si>
  <si>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</si>
  <si>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</si>
  <si>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</si>
  <si>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</si>
  <si>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</si>
  <si>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</si>
  <si>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</si>
  <si>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</si>
  <si>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</si>
  <si>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</si>
  <si>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</si>
  <si>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</si>
  <si>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</si>
  <si>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</si>
  <si>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</si>
  <si>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</si>
  <si>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</si>
  <si>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</si>
  <si>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</si>
  <si>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</si>
  <si>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</si>
  <si>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</si>
  <si>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</si>
  <si>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</si>
  <si>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</si>
  <si>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</si>
  <si>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</si>
  <si>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</si>
  <si>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</si>
  <si>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</si>
  <si>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</si>
  <si>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</si>
  <si>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</si>
  <si>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</si>
  <si>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</si>
  <si>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</si>
  <si>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</si>
  <si>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</si>
  <si>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</si>
  <si>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</si>
  <si>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</si>
  <si>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</si>
  <si>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</si>
  <si>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</si>
  <si>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</si>
  <si>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</si>
  <si>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</si>
  <si>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</si>
  <si>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</si>
  <si>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</si>
  <si>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</si>
  <si>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</si>
  <si>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</si>
  <si>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</si>
  <si>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</si>
  <si>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</si>
  <si>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</si>
  <si>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</si>
  <si>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</si>
  <si>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</si>
  <si>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</si>
  <si>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</si>
  <si>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</si>
  <si>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</si>
  <si>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</si>
  <si>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</si>
  <si>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</si>
  <si>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</si>
  <si>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</si>
  <si>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</si>
  <si>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</si>
  <si>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</si>
  <si>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</si>
  <si>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</si>
  <si>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</si>
  <si>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</si>
  <si>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</si>
  <si>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</si>
  <si>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</si>
  <si>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</si>
  <si>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</si>
  <si>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</si>
  <si>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</si>
  <si>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</si>
  <si>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</si>
  <si>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</si>
  <si>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</si>
  <si>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</si>
  <si>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</si>
  <si>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</si>
  <si>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</si>
  <si>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</si>
  <si>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</si>
  <si>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</si>
  <si>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</si>
  <si>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</si>
  <si>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</si>
  <si>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</si>
  <si>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</si>
  <si>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</si>
  <si>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</si>
  <si>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</si>
  <si>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</si>
  <si>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</si>
  <si>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</si>
  <si>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</si>
  <si>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</si>
  <si>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</si>
  <si>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</si>
  <si>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</si>
  <si>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</si>
  <si>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</si>
  <si>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</si>
  <si>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</si>
  <si>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</si>
  <si>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</si>
  <si>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</si>
  <si>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</si>
  <si>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</si>
  <si>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</si>
  <si>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</si>
  <si>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</si>
  <si>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</si>
  <si>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</si>
  <si>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</si>
  <si>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</si>
  <si>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</si>
  <si>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</si>
  <si>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</si>
  <si>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</si>
  <si>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</si>
  <si>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</si>
  <si>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</si>
  <si>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</si>
  <si>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</si>
  <si>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</si>
  <si>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</si>
  <si>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</si>
  <si>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</si>
  <si>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</si>
  <si>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</si>
  <si>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</si>
  <si>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</si>
  <si>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</si>
  <si>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</si>
  <si>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</si>
  <si>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</si>
  <si>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</si>
  <si>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</si>
  <si>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</si>
  <si>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</si>
  <si>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</si>
  <si>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</si>
  <si>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</si>
  <si>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</si>
  <si>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</si>
  <si>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</si>
  <si>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</si>
  <si>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</si>
  <si>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</si>
  <si>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</si>
  <si>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</si>
  <si>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</si>
  <si>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</si>
  <si>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</si>
  <si>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</si>
  <si>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</si>
  <si>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</si>
  <si>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</si>
  <si>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</si>
  <si>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</si>
  <si>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</si>
  <si>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</si>
  <si>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</si>
  <si>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</si>
  <si>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</si>
  <si>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</si>
  <si>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</si>
  <si>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</si>
  <si>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</si>
  <si>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</si>
  <si>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</si>
  <si>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</si>
  <si>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</si>
  <si>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</si>
  <si>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</si>
  <si>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</si>
  <si>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</si>
  <si>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</si>
  <si>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</si>
  <si>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</si>
  <si>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</si>
  <si>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</si>
  <si>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</si>
  <si>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</si>
  <si>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</si>
  <si>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</si>
  <si>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</si>
  <si>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</si>
  <si>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</si>
  <si>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</si>
  <si>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</si>
  <si>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</si>
  <si>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</si>
  <si>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</si>
  <si>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</si>
  <si>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</si>
  <si>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</si>
  <si>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</si>
  <si>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</si>
  <si>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</si>
  <si>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</si>
  <si>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</si>
  <si>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</si>
  <si>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</si>
  <si>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</si>
  <si>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</si>
  <si>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</si>
  <si>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</si>
  <si>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</si>
  <si>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</si>
  <si>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</si>
  <si>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</si>
  <si>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</si>
  <si>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</si>
  <si>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</si>
  <si>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</si>
  <si>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</si>
  <si>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</si>
  <si>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</si>
  <si>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</si>
  <si>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</si>
  <si>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</si>
  <si>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</si>
  <si>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</si>
  <si>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</si>
  <si>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</si>
  <si>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</si>
  <si>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</si>
  <si>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</si>
  <si>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</si>
  <si>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</si>
  <si>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</si>
  <si>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</si>
  <si>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</si>
  <si>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</si>
  <si>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</si>
  <si>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</si>
  <si>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</si>
  <si>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</si>
  <si>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</si>
  <si>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</si>
  <si>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</si>
  <si>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</si>
  <si>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</si>
  <si>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</si>
  <si>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</si>
  <si>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</si>
  <si>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</si>
  <si>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</si>
  <si>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</si>
  <si>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</si>
  <si>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</si>
  <si>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</si>
  <si>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</si>
  <si>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</si>
  <si>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</si>
  <si>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</si>
  <si>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</si>
  <si>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</si>
  <si>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</si>
  <si>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</si>
  <si>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</si>
  <si>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</si>
  <si>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</si>
  <si>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</si>
  <si>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</si>
  <si>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</si>
  <si>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</si>
  <si>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</si>
  <si>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</si>
  <si>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</si>
  <si>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</si>
  <si>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</si>
  <si>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</si>
  <si>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</si>
  <si>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</si>
  <si>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</si>
  <si>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</si>
  <si>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</si>
  <si>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</si>
  <si>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</si>
  <si>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</si>
  <si>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</si>
  <si>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</si>
  <si>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</si>
  <si>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</si>
  <si>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</si>
  <si>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</si>
  <si>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</si>
  <si>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</si>
  <si>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</si>
  <si>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</si>
  <si>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</si>
  <si>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</si>
  <si>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</si>
  <si>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</si>
  <si>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</si>
  <si>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</si>
  <si>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</si>
  <si>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</si>
  <si>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</si>
  <si>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</si>
  <si>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</si>
  <si>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</si>
  <si>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</si>
  <si>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</si>
  <si>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</si>
  <si>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</si>
  <si>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</si>
  <si>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</si>
  <si>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</si>
  <si>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</si>
  <si>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</si>
  <si>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</si>
  <si>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</si>
  <si>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</si>
  <si>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</si>
  <si>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</si>
  <si>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</si>
  <si>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</si>
  <si>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</si>
  <si>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</si>
  <si>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</si>
  <si>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</si>
  <si>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</si>
  <si>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</si>
  <si>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</si>
  <si>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</si>
  <si>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</si>
  <si>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</si>
  <si>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</si>
  <si>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</si>
  <si>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</si>
  <si>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</si>
  <si>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</si>
  <si>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</si>
  <si>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</si>
  <si>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</si>
  <si>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</si>
  <si>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</si>
  <si>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</si>
  <si>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</si>
  <si>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</si>
  <si>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</si>
  <si>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</si>
  <si>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</si>
  <si>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</si>
  <si>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</si>
  <si>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</si>
  <si>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</si>
  <si>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</si>
  <si>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</si>
  <si>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</si>
  <si>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</si>
  <si>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</si>
  <si>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</si>
  <si>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</si>
  <si>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</si>
  <si>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</si>
  <si>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</si>
  <si>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</si>
  <si>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</si>
  <si>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</si>
  <si>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</si>
  <si>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</si>
  <si>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</si>
  <si>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</si>
  <si>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</si>
  <si>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</si>
  <si>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</si>
  <si>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</si>
  <si>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</si>
  <si>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</si>
  <si>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</si>
  <si>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</si>
  <si>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</si>
  <si>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</si>
  <si>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</si>
  <si>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</si>
  <si>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</si>
  <si>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</si>
  <si>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</si>
  <si>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</si>
  <si>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</si>
  <si>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</si>
  <si>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</si>
  <si>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</si>
  <si>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</si>
  <si>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</si>
  <si>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</si>
  <si>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</si>
  <si>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</si>
  <si>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</si>
  <si>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</si>
  <si>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</si>
  <si>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</si>
  <si>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</si>
  <si>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</si>
  <si>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</si>
  <si>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</si>
  <si>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</si>
  <si>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</si>
  <si>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</si>
  <si>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</si>
  <si>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</si>
  <si>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</si>
  <si>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</si>
  <si>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</si>
  <si>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</si>
  <si>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</si>
  <si>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</si>
  <si>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</si>
  <si>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</si>
  <si>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</si>
  <si>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</si>
  <si>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</si>
  <si>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</si>
  <si>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</si>
  <si>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</si>
  <si>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</si>
  <si>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</si>
  <si>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</si>
  <si>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</si>
  <si>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</si>
  <si>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</si>
  <si>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</si>
  <si>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</si>
  <si>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</si>
  <si>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</si>
  <si>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</si>
  <si>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</si>
  <si>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</si>
  <si>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</si>
  <si>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</si>
  <si>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</si>
  <si>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</si>
  <si>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</si>
  <si>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</si>
  <si>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</si>
  <si>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</si>
  <si>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</si>
  <si>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</si>
  <si>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</si>
  <si>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</si>
  <si>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</si>
  <si>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</si>
  <si>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</si>
  <si>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</si>
  <si>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</si>
  <si>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</si>
  <si>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</si>
  <si>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</si>
  <si>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</si>
  <si>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</si>
  <si>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</si>
  <si>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</si>
  <si>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</si>
  <si>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</si>
  <si>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</si>
  <si>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</si>
  <si>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</si>
  <si>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</si>
  <si>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</si>
  <si>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</si>
  <si>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</si>
  <si>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</si>
  <si>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</si>
  <si>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</si>
  <si>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</si>
  <si>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</si>
  <si>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</si>
  <si>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</si>
  <si>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</si>
  <si>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</si>
  <si>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</si>
  <si>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</si>
  <si>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</si>
  <si>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</si>
  <si>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</si>
  <si>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</si>
  <si>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</si>
  <si>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</si>
  <si>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</si>
  <si>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</si>
  <si>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</si>
  <si>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</si>
  <si>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</si>
  <si>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</si>
  <si>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</si>
  <si>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</si>
  <si>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</si>
  <si>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</si>
  <si>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</si>
  <si>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</si>
  <si>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</si>
  <si>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</si>
  <si>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</si>
  <si>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</si>
  <si>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</si>
  <si>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</si>
  <si>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</si>
  <si>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</si>
  <si>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</si>
  <si>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</si>
  <si>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</si>
  <si>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</si>
  <si>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</si>
  <si>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</si>
  <si>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</si>
  <si>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</si>
  <si>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</si>
  <si>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</si>
  <si>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</si>
  <si>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</si>
  <si>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</si>
  <si>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</si>
  <si>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</si>
  <si>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</si>
  <si>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</si>
  <si>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</si>
  <si>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</si>
  <si>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</si>
  <si>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</si>
  <si>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</si>
  <si>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</si>
  <si>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</si>
  <si>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</si>
  <si>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</si>
  <si>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</si>
  <si>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</si>
  <si>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</si>
  <si>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</si>
  <si>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</si>
  <si>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</si>
  <si>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</si>
  <si>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</si>
  <si>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</si>
  <si>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</si>
  <si>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</si>
  <si>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</si>
  <si>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</si>
  <si>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</si>
  <si>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</si>
  <si>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</si>
  <si>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</si>
  <si>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</si>
  <si>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</si>
  <si>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</si>
  <si>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</si>
  <si>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</si>
  <si>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</si>
  <si>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</si>
  <si>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</si>
  <si>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</si>
  <si>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</si>
  <si>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</si>
  <si>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</si>
  <si>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</si>
  <si>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</si>
  <si>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</si>
  <si>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</si>
  <si>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</si>
  <si>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</si>
  <si>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</si>
  <si>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</si>
  <si>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</si>
  <si>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</si>
  <si>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</si>
  <si>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</si>
  <si>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</si>
  <si>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</si>
  <si>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</si>
  <si>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</si>
  <si>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</si>
  <si>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</si>
  <si>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</si>
  <si>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</si>
  <si>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</si>
  <si>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</si>
  <si>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</si>
  <si>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</si>
  <si>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</si>
  <si>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</si>
  <si>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</si>
  <si>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</si>
  <si>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</si>
  <si>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</si>
  <si>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</si>
  <si>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</si>
  <si>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</si>
  <si>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</si>
  <si>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</si>
  <si>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</si>
  <si>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</si>
  <si>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</si>
  <si>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</si>
  <si>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</si>
  <si>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</si>
  <si>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</si>
  <si>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</si>
  <si>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</si>
  <si>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</si>
  <si>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</si>
  <si>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</si>
  <si>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</si>
  <si>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</si>
  <si>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</si>
  <si>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</si>
  <si>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</si>
  <si>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</si>
  <si>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</si>
  <si>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</si>
  <si>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</si>
  <si>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</si>
  <si>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</si>
  <si>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</si>
  <si>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</si>
  <si>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</si>
  <si>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</si>
  <si>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</si>
  <si>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</si>
  <si>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</si>
  <si>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</si>
  <si>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</si>
  <si>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</si>
  <si>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</si>
  <si>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</si>
  <si>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</si>
  <si>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</si>
  <si>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</si>
  <si>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</si>
  <si>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</si>
  <si>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</si>
  <si>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</si>
  <si>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</si>
  <si>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</si>
  <si>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</si>
  <si>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</si>
  <si>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</si>
  <si>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</si>
  <si>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</si>
  <si>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</si>
  <si>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</si>
  <si>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</si>
  <si>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</si>
  <si>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</si>
  <si>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</si>
  <si>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</si>
  <si>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</si>
  <si>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</si>
  <si>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</si>
  <si>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</si>
  <si>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</si>
  <si>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</si>
  <si>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</si>
  <si>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</si>
  <si>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</si>
  <si>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</si>
  <si>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</si>
  <si>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</si>
  <si>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</si>
  <si>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</si>
  <si>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</si>
  <si>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</si>
  <si>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</si>
  <si>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</si>
  <si>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</si>
  <si>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</si>
  <si>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</si>
  <si>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</si>
  <si>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</si>
  <si>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</si>
  <si>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</si>
  <si>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</si>
  <si>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</si>
  <si>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</si>
  <si>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</si>
  <si>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</si>
  <si>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</si>
  <si>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</si>
  <si>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</si>
  <si>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</si>
  <si>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</si>
  <si>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</si>
  <si>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</si>
  <si>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</si>
  <si>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</si>
  <si>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</si>
  <si>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</si>
  <si>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</si>
  <si>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</si>
  <si>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</si>
  <si>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</si>
  <si>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</si>
  <si>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</si>
  <si>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</si>
  <si>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</si>
  <si>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</si>
  <si>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</si>
  <si>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</si>
  <si>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</si>
  <si>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</si>
  <si>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</si>
  <si>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</si>
  <si>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</si>
  <si>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</si>
  <si>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</si>
  <si>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</si>
  <si>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</si>
  <si>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</si>
  <si>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</si>
  <si>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</si>
  <si>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</si>
  <si>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</si>
  <si>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</si>
  <si>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</si>
  <si>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</si>
  <si>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</si>
  <si>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</si>
  <si>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</si>
  <si>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</si>
  <si>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</si>
  <si>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</si>
  <si>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</si>
  <si>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</si>
  <si>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</si>
  <si>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</si>
  <si>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</si>
  <si>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</si>
  <si>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</si>
  <si>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</si>
  <si>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</si>
  <si>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</si>
  <si>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</si>
  <si>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</si>
  <si>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</si>
  <si>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</si>
  <si>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</si>
  <si>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</si>
  <si>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</si>
  <si>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</si>
  <si>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</si>
  <si>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</si>
  <si>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</si>
  <si>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</si>
  <si>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</si>
  <si>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</si>
  <si>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</si>
  <si>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</si>
  <si>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</si>
  <si>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</si>
  <si>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</si>
  <si>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</si>
  <si>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</si>
  <si>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</si>
  <si>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</si>
  <si>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</si>
  <si>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</si>
  <si>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</si>
  <si>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</si>
  <si>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</si>
  <si>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</si>
  <si>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</si>
  <si>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</si>
  <si>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</si>
  <si>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</si>
  <si>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</si>
  <si>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</si>
  <si>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</si>
  <si>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</si>
  <si>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</si>
  <si>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</si>
  <si>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</si>
  <si>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</si>
  <si>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</si>
  <si>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</si>
  <si>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</si>
  <si>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</si>
  <si>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</si>
  <si>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</si>
  <si>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</si>
  <si>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</si>
  <si>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</si>
  <si>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</si>
  <si>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</si>
  <si>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</si>
  <si>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</si>
  <si>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</si>
  <si>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</si>
  <si>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</si>
  <si>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</si>
  <si>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</si>
  <si>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</si>
  <si>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</si>
  <si>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</si>
  <si>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</si>
  <si>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</si>
  <si>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</si>
  <si>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</si>
  <si>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</si>
  <si>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</si>
  <si>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</si>
  <si>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</si>
  <si>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</si>
  <si>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</si>
  <si>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</si>
  <si>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</si>
  <si>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</si>
  <si>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</si>
  <si>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</si>
  <si>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</si>
  <si>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</si>
  <si>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</si>
  <si>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</si>
  <si>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</si>
  <si>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</si>
  <si>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</si>
  <si>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</si>
  <si>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</si>
  <si>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</si>
  <si>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</si>
  <si>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</si>
  <si>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</si>
  <si>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</si>
  <si>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</si>
  <si>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</si>
  <si>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</si>
  <si>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</si>
  <si>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</si>
  <si>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</si>
  <si>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</si>
  <si>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</si>
  <si>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</si>
  <si>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</si>
  <si>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</si>
  <si>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</si>
  <si>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</si>
  <si>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</si>
  <si>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</si>
  <si>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</si>
  <si>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</si>
  <si>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</si>
  <si>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</si>
  <si>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</si>
  <si>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</si>
  <si>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</si>
  <si>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</si>
  <si>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</si>
  <si>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</si>
  <si>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</si>
  <si>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</si>
  <si>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</si>
  <si>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</si>
  <si>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</si>
  <si>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</si>
  <si>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</si>
  <si>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</si>
  <si>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</si>
  <si>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</si>
  <si>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</si>
  <si>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</si>
  <si>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</si>
  <si>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</si>
  <si>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</si>
  <si>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</si>
  <si>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</si>
  <si>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</si>
  <si>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</si>
  <si>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</si>
  <si>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</si>
  <si>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</si>
  <si>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</si>
  <si>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</si>
  <si>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</si>
  <si>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</si>
  <si>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</si>
  <si>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</si>
  <si>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</si>
  <si>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</si>
  <si>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</si>
  <si>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</si>
  <si>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</si>
  <si>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</si>
  <si>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</si>
  <si>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</si>
  <si>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</si>
  <si>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</si>
  <si>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</si>
  <si>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</si>
  <si>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</si>
  <si>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</si>
  <si>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</si>
  <si>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</si>
  <si>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</si>
  <si>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</si>
  <si>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</si>
  <si>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</si>
  <si>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</si>
  <si>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</si>
  <si>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</si>
  <si>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</si>
  <si>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</si>
  <si>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</si>
  <si>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</si>
  <si>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</si>
  <si>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</si>
  <si>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</si>
  <si>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</si>
  <si>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</si>
  <si>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</si>
  <si>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</si>
  <si>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</si>
  <si>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</si>
  <si>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</si>
  <si>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</si>
  <si>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</si>
  <si>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</si>
  <si>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</si>
  <si>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</si>
  <si>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</si>
  <si>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</si>
  <si>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</si>
  <si>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</si>
  <si>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</si>
  <si>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</si>
  <si>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</si>
  <si>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</si>
  <si>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</si>
  <si>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</si>
  <si>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</si>
  <si>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</si>
  <si>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</si>
  <si>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</si>
  <si>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</si>
  <si>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</si>
  <si>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</si>
  <si>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</si>
  <si>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</si>
  <si>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</si>
  <si>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</si>
  <si>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</si>
  <si>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</si>
  <si>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</si>
  <si>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</si>
  <si>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</si>
  <si>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</si>
  <si>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</si>
  <si>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</si>
  <si>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</si>
  <si>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</si>
  <si>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</si>
  <si>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</si>
  <si>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</si>
  <si>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</si>
  <si>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</si>
  <si>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</si>
  <si>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</si>
  <si>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</si>
  <si>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</si>
  <si>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</si>
  <si>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</si>
  <si>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</si>
  <si>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</si>
  <si>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</si>
  <si>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</si>
  <si>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</si>
  <si>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</si>
  <si>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</si>
  <si>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</si>
  <si>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</si>
  <si>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</si>
  <si>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</si>
  <si>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</si>
  <si>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</si>
  <si>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</si>
  <si>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</si>
  <si>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</si>
  <si>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</si>
  <si>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</si>
  <si>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</si>
  <si>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</si>
  <si>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</si>
  <si>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</si>
  <si>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</si>
  <si>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</si>
  <si>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</si>
  <si>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</si>
  <si>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</si>
  <si>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</si>
  <si>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</si>
  <si>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</si>
  <si>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</si>
  <si>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</si>
  <si>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</si>
  <si>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</si>
  <si>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</si>
  <si>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</si>
  <si>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</si>
  <si>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</si>
  <si>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</si>
  <si>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</si>
  <si>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</si>
  <si>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</si>
  <si>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</si>
  <si>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</si>
  <si>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</si>
  <si>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</si>
  <si>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</si>
  <si>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</si>
  <si>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</si>
  <si>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</si>
  <si>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</si>
  <si>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</si>
  <si>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</si>
  <si>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</si>
  <si>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</si>
  <si>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</si>
  <si>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</si>
  <si>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</si>
  <si>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</si>
  <si>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</si>
  <si>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</si>
  <si>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</si>
  <si>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</si>
  <si>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</si>
  <si>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</si>
  <si>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</si>
  <si>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</si>
  <si>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</si>
  <si>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</si>
  <si>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</si>
  <si>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</si>
  <si>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</si>
  <si>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</si>
  <si>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</si>
  <si>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</si>
  <si>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</si>
  <si>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</si>
  <si>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</si>
  <si>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</si>
  <si>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</si>
  <si>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</si>
  <si>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</si>
  <si>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</si>
  <si>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</si>
  <si>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</si>
  <si>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</si>
  <si>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</si>
  <si>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</si>
  <si>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</si>
  <si>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</si>
  <si>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</si>
  <si>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</si>
  <si>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</si>
  <si>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</si>
  <si>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</si>
  <si>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</si>
  <si>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</si>
  <si>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</si>
  <si>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</si>
  <si>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</si>
  <si>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</si>
  <si>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</si>
  <si>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</si>
  <si>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</si>
  <si>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</si>
  <si>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</si>
  <si>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</si>
  <si>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</si>
  <si>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</si>
  <si>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</si>
  <si>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</si>
  <si>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</si>
  <si>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</si>
  <si>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</si>
  <si>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</si>
  <si>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</si>
  <si>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</si>
  <si>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</si>
  <si>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</si>
  <si>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</si>
  <si>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</si>
  <si>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</si>
  <si>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</si>
  <si>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</si>
  <si>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</si>
  <si>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</si>
  <si>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</si>
  <si>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</si>
  <si>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</si>
  <si>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</si>
  <si>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</si>
  <si>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</si>
  <si>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</si>
  <si>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</si>
  <si>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</si>
  <si>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</si>
  <si>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</si>
  <si>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</si>
  <si>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</si>
  <si>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</si>
  <si>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</si>
  <si>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</si>
  <si>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</si>
  <si>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</si>
  <si>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</si>
  <si>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</si>
  <si>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</si>
  <si>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</si>
  <si>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</si>
  <si>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</si>
  <si>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</si>
  <si>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</si>
  <si>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</si>
  <si>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</si>
  <si>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</si>
  <si>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</si>
  <si>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</si>
  <si>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</si>
  <si>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</si>
  <si>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</si>
  <si>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</si>
  <si>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</si>
  <si>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</si>
  <si>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</si>
  <si>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</si>
  <si>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</si>
  <si>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</si>
  <si>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</si>
  <si>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</si>
  <si>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</si>
  <si>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</si>
  <si>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</si>
  <si>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</si>
  <si>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</si>
  <si>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</si>
  <si>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</si>
  <si>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</si>
  <si>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</si>
  <si>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</si>
  <si>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</si>
  <si>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</si>
  <si>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</si>
  <si>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</si>
  <si>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</si>
  <si>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</si>
  <si>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</si>
  <si>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</si>
  <si>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</si>
  <si>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</si>
  <si>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</si>
  <si>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</si>
  <si>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</si>
  <si>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</si>
  <si>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</si>
  <si>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</si>
  <si>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</si>
  <si>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</si>
  <si>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</si>
  <si>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</si>
  <si>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</si>
  <si>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</si>
  <si>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</si>
  <si>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</si>
  <si>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</si>
  <si>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</si>
  <si>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</si>
  <si>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</si>
  <si>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</si>
  <si>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</si>
  <si>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</si>
  <si>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</si>
  <si>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</si>
  <si>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</si>
  <si>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</si>
  <si>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</si>
  <si>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</si>
  <si>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</si>
  <si>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</si>
  <si>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</si>
  <si>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</si>
  <si>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</si>
  <si>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</si>
  <si>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</si>
  <si>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</si>
  <si>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</si>
  <si>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</si>
  <si>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</si>
  <si>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</si>
  <si>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</si>
  <si>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</si>
  <si>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</si>
  <si>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</si>
  <si>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</si>
  <si>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</si>
  <si>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</si>
  <si>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</si>
  <si>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</si>
  <si>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</si>
  <si>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</si>
  <si>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</si>
  <si>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</si>
  <si>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</si>
  <si>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</si>
  <si>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</si>
  <si>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</si>
  <si>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</si>
  <si>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</si>
  <si>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</si>
  <si>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</si>
  <si>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</si>
  <si>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</si>
  <si>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</si>
  <si>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</si>
  <si>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</si>
  <si>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</si>
  <si>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</si>
  <si>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</si>
  <si>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</si>
  <si>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</si>
  <si>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</si>
  <si>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</si>
  <si>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</si>
  <si>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</si>
  <si>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</si>
  <si>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</si>
  <si>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</si>
  <si>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</si>
  <si>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</si>
  <si>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</si>
  <si>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</si>
  <si>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</si>
  <si>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</si>
  <si>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</si>
  <si>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</si>
  <si>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</si>
  <si>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</si>
  <si>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</si>
  <si>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</si>
  <si>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</si>
  <si>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</si>
  <si>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</si>
  <si>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</si>
  <si>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</si>
  <si>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</si>
  <si>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</si>
  <si>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</si>
  <si>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</si>
  <si>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</si>
  <si>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</si>
  <si>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</si>
  <si>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</si>
  <si>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</si>
  <si>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</si>
  <si>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</si>
  <si>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</si>
  <si>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</si>
  <si>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</si>
  <si>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</si>
  <si>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</si>
  <si>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</si>
  <si>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</si>
  <si>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</si>
  <si>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</si>
  <si>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</si>
  <si>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</si>
  <si>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</si>
  <si>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</si>
  <si>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</si>
  <si>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</si>
  <si>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</si>
  <si>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</si>
  <si>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</si>
  <si>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</si>
  <si>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</si>
  <si>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</si>
  <si>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</si>
  <si>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</si>
  <si>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</si>
  <si>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</si>
  <si>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</si>
  <si>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</si>
  <si>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</si>
  <si>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</si>
  <si>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</si>
  <si>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</si>
  <si>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</si>
  <si>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</si>
  <si>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</si>
  <si>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</si>
  <si>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</si>
  <si>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</si>
  <si>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</si>
  <si>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</si>
  <si>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</si>
  <si>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</si>
  <si>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</si>
  <si>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</si>
  <si>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</si>
  <si>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</si>
  <si>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</si>
  <si>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</si>
  <si>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</si>
  <si>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</si>
  <si>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</si>
  <si>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</si>
  <si>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</si>
  <si>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</si>
  <si>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</si>
  <si>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</si>
  <si>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</si>
  <si>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</si>
  <si>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</si>
  <si>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</si>
  <si>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</si>
  <si>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</si>
  <si>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</si>
  <si>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</si>
  <si>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</si>
  <si>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</si>
  <si>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</si>
  <si>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</si>
  <si>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</si>
  <si>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</si>
  <si>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</si>
  <si>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</si>
  <si>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</si>
  <si>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</si>
  <si>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</si>
  <si>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</si>
  <si>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</si>
  <si>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</si>
  <si>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</si>
  <si>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</si>
  <si>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</si>
  <si>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</si>
  <si>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</si>
  <si>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</si>
  <si>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</si>
  <si>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</si>
  <si>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</si>
  <si>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</si>
  <si>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</si>
  <si>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</si>
  <si>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</si>
  <si>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</si>
  <si>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</si>
  <si>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</si>
  <si>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</si>
  <si>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</si>
  <si>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</si>
  <si>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</si>
  <si>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</si>
  <si>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</si>
  <si>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</si>
  <si>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</si>
  <si>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</si>
  <si>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</si>
  <si>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</si>
  <si>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</si>
  <si>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</si>
  <si>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</si>
  <si>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</si>
  <si>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</si>
  <si>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</si>
  <si>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</si>
  <si>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</si>
  <si>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</si>
  <si>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</si>
  <si>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</si>
  <si>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</si>
  <si>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</si>
  <si>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</si>
  <si>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</si>
  <si>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</si>
  <si>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</si>
  <si>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</si>
  <si>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</si>
  <si>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</si>
  <si>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</si>
  <si>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</si>
  <si>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</si>
  <si>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</si>
  <si>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</si>
  <si>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</si>
  <si>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</si>
  <si>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</si>
  <si>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</si>
  <si>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</si>
  <si>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</si>
  <si>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</si>
  <si>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</si>
  <si>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</si>
  <si>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</si>
  <si>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</si>
  <si>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</si>
  <si>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</si>
  <si>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</si>
  <si>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</si>
  <si>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</si>
  <si>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</si>
  <si>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</si>
  <si>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</si>
  <si>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</si>
  <si>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</si>
  <si>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</si>
  <si>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</si>
  <si>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</si>
  <si>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</si>
  <si>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</si>
  <si>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</si>
  <si>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</si>
  <si>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</si>
  <si>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</si>
  <si>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</si>
  <si>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</si>
  <si>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</si>
  <si>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</si>
  <si>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</si>
  <si>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</si>
  <si>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</si>
  <si>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</si>
  <si>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</si>
  <si>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</si>
  <si>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</si>
  <si>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</si>
  <si>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</si>
  <si>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</si>
  <si>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</si>
  <si>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</si>
  <si>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</si>
  <si>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</si>
  <si>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</si>
  <si>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</si>
  <si>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</si>
  <si>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</si>
  <si>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</si>
  <si>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</si>
  <si>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</si>
  <si>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</si>
  <si>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</si>
  <si>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</si>
  <si>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</si>
  <si>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</si>
  <si>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</si>
  <si>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</si>
  <si>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</si>
  <si>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</si>
  <si>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</si>
  <si>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</si>
  <si>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</si>
  <si>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</si>
  <si>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</si>
  <si>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</si>
  <si>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</si>
  <si>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</si>
  <si>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</si>
  <si>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</si>
  <si>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</si>
  <si>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</si>
  <si>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</si>
  <si>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</si>
  <si>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</si>
  <si>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</si>
  <si>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</si>
  <si>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</si>
  <si>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</si>
  <si>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</si>
  <si>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</si>
  <si>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</si>
  <si>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</si>
  <si>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</si>
  <si>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</si>
  <si>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</si>
  <si>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</si>
  <si>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</si>
  <si>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</si>
  <si>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</si>
  <si>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</si>
  <si>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</si>
  <si>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</si>
  <si>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</si>
  <si>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</si>
  <si>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</si>
  <si>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</si>
  <si>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</si>
  <si>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</si>
  <si>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</si>
  <si>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</si>
  <si>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</si>
  <si>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</si>
  <si>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</si>
  <si>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</si>
  <si>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</si>
  <si>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</si>
  <si>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</si>
  <si>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</si>
  <si>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</si>
  <si>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</si>
  <si>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</si>
  <si>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</si>
  <si>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</si>
  <si>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</si>
  <si>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</si>
  <si>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</si>
  <si>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</si>
  <si>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</si>
  <si>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</si>
  <si>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</si>
  <si>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</si>
  <si>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</si>
  <si>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</si>
  <si>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</si>
  <si>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</si>
  <si>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</si>
  <si>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</si>
  <si>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</si>
  <si>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</si>
  <si>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</si>
  <si>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</si>
  <si>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</si>
  <si>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</si>
  <si>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</si>
  <si>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</si>
  <si>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</si>
  <si>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</si>
  <si>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</si>
  <si>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</si>
  <si>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</si>
  <si>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</si>
  <si>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</si>
  <si>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</si>
  <si>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</si>
  <si>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</si>
  <si>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</si>
  <si>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</si>
  <si>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</si>
  <si>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</si>
  <si>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</si>
  <si>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</si>
  <si>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</si>
  <si>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</si>
  <si>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</si>
  <si>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</si>
  <si>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</si>
  <si>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</si>
  <si>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</si>
  <si>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</si>
  <si>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</si>
  <si>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</si>
  <si>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</si>
  <si>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</si>
  <si>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</si>
  <si>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</si>
  <si>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</si>
  <si>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</si>
  <si>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</si>
  <si>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</si>
  <si>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</si>
  <si>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</si>
  <si>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</si>
  <si>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</si>
  <si>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</si>
  <si>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</si>
  <si>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</si>
  <si>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</si>
  <si>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</si>
  <si>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</si>
  <si>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</si>
  <si>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</si>
  <si>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</si>
  <si>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</si>
  <si>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</si>
  <si>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</si>
  <si>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</si>
  <si>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</si>
  <si>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</si>
  <si>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</si>
  <si>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</si>
  <si>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</si>
  <si>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</si>
  <si>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</si>
  <si>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</si>
  <si>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</si>
  <si>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</si>
  <si>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</si>
  <si>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</si>
  <si>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</si>
  <si>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</si>
  <si>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</si>
  <si>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</si>
  <si>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</si>
  <si>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</si>
  <si>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</si>
  <si>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</si>
  <si>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</si>
  <si>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</si>
  <si>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</si>
  <si>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</si>
  <si>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</si>
  <si>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</si>
  <si>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</si>
  <si>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</si>
  <si>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</si>
  <si>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</si>
  <si>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</si>
  <si>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</si>
  <si>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</si>
  <si>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</si>
  <si>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</si>
  <si>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</si>
  <si>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</si>
  <si>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</si>
  <si>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</si>
  <si>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</si>
  <si>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</si>
  <si>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</si>
  <si>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</si>
  <si>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</si>
  <si>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</si>
  <si>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</si>
  <si>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</si>
  <si>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</si>
  <si>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</si>
  <si>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</si>
  <si>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</si>
  <si>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</si>
  <si>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</si>
  <si>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</si>
  <si>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</si>
  <si>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</si>
  <si>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</si>
  <si>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</si>
  <si>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</si>
  <si>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</si>
  <si>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</si>
  <si>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</si>
  <si>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</si>
  <si>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</si>
  <si>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</si>
  <si>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</si>
  <si>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</si>
  <si>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</si>
  <si>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</si>
  <si>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</si>
  <si>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</si>
  <si>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</si>
  <si>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</si>
  <si>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</si>
  <si>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</si>
  <si>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</si>
  <si>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</si>
  <si>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</si>
  <si>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</si>
  <si>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</si>
  <si>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</si>
  <si>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</si>
  <si>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</si>
  <si>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</si>
  <si>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</si>
  <si>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</si>
  <si>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</si>
  <si>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</si>
  <si>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</si>
  <si>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</si>
  <si>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</si>
  <si>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</si>
  <si>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</si>
  <si>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</si>
  <si>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</si>
  <si>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</si>
  <si>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</si>
  <si>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</si>
  <si>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</si>
  <si>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</si>
  <si>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</si>
  <si>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</si>
  <si>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</si>
  <si>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</si>
  <si>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</si>
  <si>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</si>
  <si>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</si>
  <si>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</si>
  <si>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</si>
  <si>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</si>
  <si>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</si>
  <si>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</si>
  <si>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</si>
  <si>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</si>
  <si>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</si>
  <si>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</si>
  <si>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</si>
  <si>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</si>
  <si>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</si>
  <si>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</si>
  <si>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</si>
  <si>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</si>
  <si>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</si>
  <si>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</si>
  <si>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</si>
  <si>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</si>
  <si>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</si>
  <si>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</si>
  <si>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</si>
  <si>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</si>
  <si>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</si>
  <si>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</si>
  <si>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</si>
  <si>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</si>
  <si>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</si>
  <si>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</si>
  <si>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</si>
  <si>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</si>
  <si>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</si>
  <si>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</si>
  <si>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</si>
  <si>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</si>
  <si>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</si>
  <si>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</si>
  <si>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</si>
  <si>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</si>
  <si>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</si>
  <si>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</si>
  <si>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</si>
  <si>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</si>
  <si>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</si>
  <si>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</si>
  <si>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</si>
  <si>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</si>
  <si>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</si>
  <si>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</si>
  <si>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</si>
  <si>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</si>
  <si>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</si>
  <si>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</si>
  <si>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</si>
  <si>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</si>
  <si>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</si>
  <si>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</si>
  <si>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</si>
  <si>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</si>
  <si>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</si>
  <si>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</si>
  <si>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</si>
  <si>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</si>
  <si>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</si>
  <si>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</si>
  <si>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</si>
  <si>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</si>
  <si>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</si>
  <si>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</si>
  <si>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</si>
  <si>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</si>
  <si>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</si>
  <si>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</si>
  <si>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</si>
  <si>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</si>
  <si>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</si>
  <si>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</si>
  <si>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</si>
  <si>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</si>
  <si>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</si>
  <si>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</si>
  <si>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</si>
  <si>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</si>
  <si>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</si>
  <si>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</si>
  <si>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</si>
  <si>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</si>
  <si>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</si>
  <si>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</si>
  <si>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</si>
  <si>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</si>
  <si>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</si>
  <si>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</si>
  <si>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</si>
  <si>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</si>
  <si>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</si>
  <si>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</si>
  <si>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</si>
  <si>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</si>
  <si>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</si>
  <si>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</si>
  <si>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</si>
  <si>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</si>
  <si>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</si>
  <si>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</si>
  <si>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</si>
  <si>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</si>
  <si>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</si>
  <si>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</si>
  <si>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</si>
  <si>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</si>
  <si>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</si>
  <si>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</si>
  <si>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</si>
  <si>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</si>
  <si>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</si>
  <si>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</si>
  <si>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</si>
  <si>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</si>
  <si>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</si>
  <si>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</si>
  <si>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</si>
  <si>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</si>
  <si>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</si>
  <si>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</si>
  <si>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</si>
  <si>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</si>
  <si>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</si>
  <si>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</si>
  <si>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</si>
  <si>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</si>
  <si>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</si>
  <si>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</si>
  <si>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</si>
  <si>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</si>
  <si>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</si>
  <si>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</si>
  <si>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</si>
  <si>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</si>
  <si>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</si>
  <si>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</si>
  <si>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</si>
  <si>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</si>
  <si>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</si>
  <si>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</si>
  <si>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</si>
  <si>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</si>
  <si>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</si>
  <si>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</si>
  <si>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</si>
  <si>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</si>
  <si>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</si>
  <si>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</si>
  <si>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</si>
  <si>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</si>
  <si>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</si>
  <si>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</si>
  <si>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</si>
  <si>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</si>
  <si>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</si>
  <si>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</si>
  <si>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</si>
  <si>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</si>
  <si>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</si>
  <si>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</si>
  <si>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</si>
  <si>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</si>
  <si>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</si>
  <si>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</si>
  <si>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</si>
  <si>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</si>
  <si>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</si>
  <si>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</si>
  <si>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</si>
  <si>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</si>
  <si>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</si>
  <si>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</si>
  <si>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</si>
  <si>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</si>
  <si>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</si>
  <si>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</si>
  <si>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</si>
  <si>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</si>
  <si>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</si>
  <si>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</si>
  <si>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</si>
  <si>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</si>
  <si>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</si>
  <si>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</si>
  <si>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</si>
  <si>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</si>
  <si>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</si>
  <si>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</si>
  <si>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</si>
  <si>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</si>
  <si>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</si>
  <si>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</si>
  <si>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</si>
  <si>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</si>
  <si>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</si>
  <si>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</si>
  <si>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</si>
  <si>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</si>
  <si>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</si>
  <si>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</si>
  <si>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</si>
  <si>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</si>
  <si>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</si>
  <si>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</si>
  <si>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</si>
  <si>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</si>
  <si>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</si>
  <si>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</si>
  <si>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</si>
  <si>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</si>
  <si>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</si>
  <si>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</si>
  <si>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</si>
  <si>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</si>
  <si>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</si>
  <si>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</si>
  <si>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</si>
  <si>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</si>
  <si>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</si>
  <si>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</si>
  <si>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</si>
  <si>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</si>
  <si>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</si>
  <si>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</si>
  <si>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</si>
  <si>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</si>
  <si>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</si>
  <si>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</si>
  <si>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</si>
  <si>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</si>
  <si>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</si>
  <si>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</si>
  <si>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</si>
  <si>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</si>
  <si>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</si>
  <si>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</si>
  <si>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</si>
  <si>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</si>
  <si>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</si>
  <si>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</si>
  <si>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</si>
  <si>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</si>
  <si>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</si>
  <si>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</si>
  <si>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</si>
  <si>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</si>
  <si>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</si>
  <si>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</si>
  <si>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</si>
  <si>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</si>
  <si>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</si>
  <si>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</si>
  <si>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</si>
  <si>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</si>
  <si>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</si>
  <si>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</si>
  <si>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</si>
  <si>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</si>
  <si>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</si>
  <si>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</si>
  <si>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</si>
  <si>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</si>
  <si>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</si>
  <si>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</si>
  <si>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</si>
  <si>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</si>
  <si>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</si>
  <si>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</si>
  <si>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</si>
  <si>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</si>
  <si>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</si>
  <si>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</si>
  <si>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</si>
  <si>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</si>
  <si>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</si>
  <si>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</si>
  <si>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</si>
  <si>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</si>
  <si>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</si>
  <si>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</si>
  <si>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</si>
  <si>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</si>
  <si>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</si>
  <si>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</si>
  <si>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</si>
  <si>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</si>
  <si>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</si>
  <si>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</si>
  <si>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</si>
  <si>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</si>
  <si>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</si>
  <si>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</si>
  <si>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</si>
  <si>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</si>
  <si>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</si>
  <si>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</si>
  <si>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</si>
  <si>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</si>
  <si>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</si>
  <si>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</si>
  <si>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</si>
  <si>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</si>
  <si>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</si>
  <si>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</si>
  <si>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</si>
  <si>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</si>
  <si>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</si>
  <si>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</si>
  <si>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</si>
  <si>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</si>
  <si>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</si>
  <si>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</si>
  <si>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</si>
  <si>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</si>
  <si>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</si>
  <si>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</si>
  <si>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</si>
  <si>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</si>
  <si>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</si>
  <si>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</si>
  <si>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</si>
  <si>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</si>
  <si>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</si>
  <si>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</si>
  <si>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</si>
  <si>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</si>
  <si>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</si>
  <si>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</si>
  <si>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</si>
  <si>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</si>
  <si>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</si>
  <si>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</si>
  <si>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</si>
  <si>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</si>
  <si>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</si>
  <si>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</si>
  <si>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</si>
  <si>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</si>
  <si>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</si>
  <si>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</si>
  <si>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</si>
  <si>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</si>
  <si>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</si>
  <si>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</si>
  <si>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</si>
  <si>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</si>
  <si>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</si>
  <si>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</si>
  <si>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</si>
  <si>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</si>
  <si>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</si>
  <si>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</si>
  <si>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</si>
  <si>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</si>
  <si>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</si>
  <si>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</si>
  <si>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</si>
  <si>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</si>
  <si>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</si>
  <si>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</si>
  <si>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</si>
  <si>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</si>
  <si>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</si>
  <si>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</si>
  <si>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</si>
  <si>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</si>
  <si>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</si>
  <si>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</si>
  <si>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</si>
  <si>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</si>
  <si>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</si>
  <si>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</si>
  <si>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</si>
  <si>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</si>
  <si>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</si>
  <si>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</si>
  <si>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</si>
  <si>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</si>
  <si>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</si>
  <si>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</si>
  <si>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</si>
  <si>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</si>
  <si>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</si>
  <si>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</si>
  <si>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</si>
  <si>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</si>
  <si>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</si>
  <si>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</si>
  <si>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</si>
  <si>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</si>
  <si>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</si>
  <si>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</si>
  <si>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</si>
  <si>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</si>
  <si>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</si>
  <si>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</si>
  <si>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</si>
  <si>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</si>
  <si>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</si>
  <si>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</si>
  <si>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</si>
  <si>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</si>
  <si>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</si>
  <si>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</si>
  <si>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</si>
  <si>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</si>
  <si>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</si>
  <si>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</si>
  <si>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</si>
  <si>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</si>
  <si>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</si>
  <si>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</si>
  <si>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</si>
  <si>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</si>
  <si>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</si>
  <si>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</si>
  <si>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</si>
  <si>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</si>
  <si>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</si>
  <si>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</si>
  <si>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</si>
  <si>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</si>
  <si>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</si>
  <si>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</si>
  <si>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</si>
  <si>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</si>
  <si>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</si>
  <si>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</si>
  <si>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</si>
  <si>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</si>
  <si>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</si>
  <si>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</si>
  <si>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</si>
  <si>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</si>
  <si>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</si>
  <si>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</si>
  <si>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</si>
  <si>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</si>
  <si>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</si>
  <si>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</si>
  <si>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</si>
  <si>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</si>
  <si>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</si>
  <si>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</si>
  <si>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</si>
  <si>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</si>
  <si>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</si>
  <si>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</si>
  <si>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</si>
  <si>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</si>
  <si>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</si>
  <si>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</si>
  <si>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</si>
  <si>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</si>
  <si>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</si>
  <si>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</si>
  <si>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</si>
  <si>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</si>
  <si>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</si>
  <si>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</si>
  <si>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</si>
  <si>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</si>
  <si>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</si>
  <si>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</si>
  <si>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</si>
  <si>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</si>
  <si>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</si>
  <si>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</si>
  <si>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</si>
  <si>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</si>
  <si>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</si>
  <si>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</si>
  <si>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</si>
  <si>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</si>
  <si>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</si>
  <si>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</si>
  <si>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</si>
  <si>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</si>
  <si>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</si>
  <si>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</si>
  <si>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</si>
  <si>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</si>
  <si>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</si>
  <si>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</si>
  <si>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</si>
  <si>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</si>
  <si>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</si>
  <si>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</si>
  <si>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</si>
  <si>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</si>
  <si>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</si>
  <si>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</si>
  <si>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</si>
  <si>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</si>
  <si>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</si>
  <si>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</si>
  <si>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</si>
  <si>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</si>
  <si>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</si>
  <si>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</si>
  <si>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</si>
  <si>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</si>
  <si>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</si>
  <si>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</si>
  <si>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</si>
  <si>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</si>
  <si>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</si>
  <si>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</si>
  <si>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</si>
  <si>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</si>
  <si>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</si>
  <si>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</si>
  <si>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</si>
  <si>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</si>
  <si>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</si>
  <si>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</si>
  <si>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</si>
  <si>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</si>
  <si>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</si>
  <si>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</si>
  <si>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</si>
  <si>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</si>
  <si>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</si>
  <si>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</si>
  <si>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</si>
  <si>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</si>
  <si>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</si>
  <si>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</si>
  <si>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</si>
  <si>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</si>
  <si>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</si>
  <si>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</si>
  <si>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</si>
  <si>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</si>
  <si>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</si>
  <si>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</si>
  <si>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</si>
  <si>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</si>
  <si>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</si>
  <si>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</si>
  <si>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</si>
  <si>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</si>
  <si>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</si>
  <si>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</si>
  <si>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</si>
  <si>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</si>
  <si>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</si>
  <si>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</si>
  <si>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</si>
  <si>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</si>
  <si>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</si>
  <si>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</si>
  <si>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</si>
  <si>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</si>
  <si>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</si>
  <si>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</si>
  <si>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</si>
  <si>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</si>
  <si>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</si>
  <si>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</si>
  <si>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</si>
  <si>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</si>
  <si>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</si>
  <si>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</si>
  <si>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</si>
  <si>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</si>
  <si>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</si>
  <si>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</si>
  <si>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</si>
  <si>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</si>
  <si>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</si>
  <si>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</si>
  <si>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</si>
  <si>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</si>
  <si>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</si>
  <si>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</si>
  <si>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</si>
  <si>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</si>
  <si>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</si>
  <si>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</si>
  <si>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</si>
  <si>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</si>
  <si>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</si>
  <si>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</si>
  <si>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</si>
  <si>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</si>
  <si>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</si>
  <si>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</si>
  <si>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</si>
  <si>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</si>
  <si>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</si>
  <si>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</si>
  <si>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</si>
  <si>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</si>
  <si>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</si>
  <si>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</si>
  <si>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</si>
  <si>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</si>
  <si>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</si>
  <si>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</si>
  <si>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</si>
  <si>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</si>
  <si>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</si>
  <si>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</si>
  <si>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</si>
  <si>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</si>
  <si>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</si>
  <si>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</si>
  <si>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</si>
  <si>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</si>
  <si>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</si>
  <si>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</si>
  <si>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</si>
  <si>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</si>
  <si>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</si>
  <si>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</si>
  <si>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</si>
  <si>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</si>
  <si>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</si>
  <si>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</si>
  <si>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</si>
  <si>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</si>
  <si>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</si>
  <si>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</si>
  <si>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</si>
  <si>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</si>
  <si>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</si>
  <si>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</si>
  <si>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</si>
  <si>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</si>
  <si>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</si>
  <si>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</si>
  <si>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</si>
  <si>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</si>
  <si>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</si>
  <si>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</si>
  <si>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</si>
  <si>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</si>
  <si>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</si>
  <si>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</si>
  <si>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</si>
  <si>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</si>
  <si>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</si>
  <si>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</si>
  <si>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</si>
  <si>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</si>
  <si>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</si>
  <si>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</si>
  <si>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</si>
  <si>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</si>
  <si>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</si>
  <si>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</si>
  <si>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</si>
  <si>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</si>
  <si>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</si>
  <si>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</si>
  <si>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</si>
  <si>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</si>
  <si>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</si>
  <si>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</si>
  <si>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</si>
  <si>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</si>
  <si>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</si>
  <si>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</si>
  <si>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</si>
  <si>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</si>
  <si>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</si>
  <si>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</si>
  <si>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</si>
  <si>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</si>
  <si>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</si>
  <si>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</si>
  <si>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</si>
  <si>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</si>
  <si>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</si>
  <si>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</si>
  <si>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</si>
  <si>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</si>
  <si>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</si>
  <si>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</si>
  <si>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</si>
  <si>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</si>
  <si>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</si>
  <si>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</si>
  <si>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</si>
  <si>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</si>
  <si>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</si>
  <si>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</si>
  <si>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</si>
  <si>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</si>
  <si>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</si>
  <si>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</si>
  <si>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</si>
  <si>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</si>
  <si>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</si>
  <si>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</si>
  <si>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</si>
  <si>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</si>
  <si>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</si>
  <si>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</si>
  <si>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</si>
  <si>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</si>
  <si>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</si>
  <si>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</si>
  <si>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</si>
  <si>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</si>
  <si>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</si>
  <si>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</si>
  <si>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</si>
  <si>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</si>
  <si>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</si>
  <si>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</si>
  <si>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</si>
  <si>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</si>
  <si>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</si>
  <si>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</si>
  <si>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</si>
  <si>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</si>
  <si>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</si>
  <si>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</si>
  <si>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</si>
  <si>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</si>
  <si>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</si>
  <si>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</si>
  <si>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</si>
  <si>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</si>
  <si>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</si>
  <si>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</si>
  <si>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</si>
  <si>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</si>
  <si>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</si>
  <si>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</si>
  <si>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</si>
  <si>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</si>
  <si>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</si>
  <si>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</si>
  <si>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</si>
  <si>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</si>
  <si>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</si>
  <si>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</si>
  <si>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</si>
  <si>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</si>
  <si>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</si>
  <si>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</si>
  <si>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</si>
  <si>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</si>
  <si>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</si>
  <si>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</si>
  <si>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</si>
  <si>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</si>
  <si>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</si>
  <si>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</si>
  <si>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</si>
  <si>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</si>
  <si>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</si>
  <si>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</si>
  <si>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</si>
  <si>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</si>
  <si>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</si>
  <si>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</si>
  <si>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</si>
  <si>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</si>
  <si>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</si>
  <si>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</si>
  <si>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</si>
  <si>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</si>
  <si>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</si>
  <si>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</si>
  <si>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</si>
  <si>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</si>
  <si>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</si>
  <si>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</si>
  <si>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</si>
  <si>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</si>
  <si>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</si>
  <si>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</si>
  <si>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</si>
  <si>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</si>
  <si>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</si>
  <si>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</si>
  <si>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</si>
  <si>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</si>
  <si>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</si>
  <si>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</si>
  <si>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</si>
  <si>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</si>
  <si>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</si>
  <si>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</si>
  <si>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</si>
  <si>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</si>
  <si>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</si>
  <si>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</si>
  <si>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</si>
  <si>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</si>
  <si>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</si>
  <si>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</si>
  <si>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</si>
  <si>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</si>
  <si>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</si>
  <si>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</si>
  <si>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</si>
  <si>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</si>
  <si>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</si>
  <si>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</si>
  <si>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</si>
  <si>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</si>
  <si>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</si>
  <si>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</si>
  <si>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</si>
  <si>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</si>
  <si>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</si>
  <si>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</si>
  <si>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</si>
  <si>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</si>
  <si>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</si>
  <si>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</si>
  <si>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</si>
  <si>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</si>
  <si>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</si>
  <si>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</si>
  <si>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</si>
  <si>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</si>
  <si>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</si>
  <si>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</si>
  <si>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</si>
  <si>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</si>
  <si>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</si>
  <si>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</si>
  <si>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</si>
  <si>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</si>
  <si>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</si>
  <si>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</si>
  <si>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</si>
  <si>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</si>
  <si>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</si>
  <si>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</si>
  <si>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</si>
  <si>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</si>
  <si>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</si>
  <si>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</si>
  <si>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</si>
  <si>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</si>
  <si>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</si>
  <si>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</si>
  <si>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</si>
  <si>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</si>
  <si>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</si>
  <si>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</si>
  <si>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</si>
  <si>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</si>
  <si>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</si>
  <si>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</si>
  <si>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</si>
  <si>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</si>
  <si>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</si>
  <si>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</si>
  <si>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</si>
  <si>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</si>
  <si>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</si>
  <si>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</si>
  <si>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</si>
  <si>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</si>
  <si>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</si>
  <si>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</si>
  <si>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</si>
  <si>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</si>
  <si>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</si>
  <si>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</si>
  <si>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</si>
  <si>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</si>
  <si>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</si>
  <si>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</si>
  <si>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</si>
  <si>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</si>
  <si>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</si>
  <si>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</si>
  <si>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</si>
  <si>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</si>
  <si>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</si>
  <si>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</si>
  <si>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</si>
  <si>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</si>
  <si>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</si>
  <si>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</si>
  <si>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</si>
  <si>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</si>
  <si>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</si>
  <si>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</si>
  <si>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</si>
  <si>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</si>
  <si>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</si>
  <si>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</si>
  <si>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</si>
  <si>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</si>
  <si>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</si>
  <si>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</si>
  <si>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</si>
  <si>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</si>
  <si>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</si>
  <si>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</si>
  <si>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</si>
  <si>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</si>
  <si>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</si>
  <si>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</si>
  <si>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</si>
  <si>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</si>
  <si>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</si>
  <si>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</si>
  <si>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</si>
  <si>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</si>
  <si>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</si>
  <si>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</si>
  <si>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</si>
  <si>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</si>
  <si>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</si>
  <si>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</si>
  <si>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</si>
  <si>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</si>
  <si>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</si>
  <si>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</si>
  <si>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</si>
  <si>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</si>
  <si>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</si>
  <si>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</si>
  <si>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</si>
  <si>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</si>
  <si>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</si>
  <si>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</si>
  <si>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</si>
  <si>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</si>
  <si>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</si>
  <si>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</si>
  <si>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</si>
  <si>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</si>
  <si>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</si>
  <si>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</si>
  <si>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</si>
  <si>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</si>
  <si>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</si>
  <si>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</si>
  <si>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</si>
  <si>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</si>
  <si>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</si>
  <si>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</si>
  <si>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</si>
  <si>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</si>
  <si>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</si>
  <si>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</si>
  <si>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</si>
  <si>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</si>
  <si>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</si>
  <si>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</si>
  <si>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</si>
  <si>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</si>
  <si>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</si>
  <si>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</si>
  <si>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</si>
  <si>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</si>
  <si>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</si>
  <si>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</si>
  <si>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</si>
  <si>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</si>
  <si>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</si>
  <si>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</si>
  <si>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</si>
  <si>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</si>
  <si>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</si>
  <si>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</si>
  <si>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</si>
  <si>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</si>
  <si>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</si>
  <si>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</si>
  <si>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</si>
  <si>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</si>
  <si>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</si>
  <si>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</si>
  <si>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</si>
  <si>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</si>
  <si>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</si>
  <si>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</si>
  <si>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</si>
  <si>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</si>
  <si>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</si>
  <si>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</si>
  <si>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</si>
  <si>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</si>
  <si>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</si>
  <si>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</si>
  <si>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</si>
  <si>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</si>
  <si>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</si>
  <si>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</si>
  <si>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</si>
  <si>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</si>
  <si>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</si>
  <si>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</si>
  <si>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</si>
  <si>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</si>
  <si>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</si>
  <si>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</si>
  <si>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</si>
  <si>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</si>
  <si>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</si>
  <si>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</si>
  <si>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</si>
  <si>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</si>
  <si>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</si>
  <si>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</si>
  <si>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</si>
  <si>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</si>
  <si>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</si>
  <si>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</si>
  <si>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</si>
  <si>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</si>
  <si>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</si>
  <si>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</si>
  <si>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</si>
  <si>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</si>
  <si>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</si>
  <si>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</si>
  <si>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</si>
  <si>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</si>
  <si>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</si>
  <si>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</si>
  <si>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</si>
  <si>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</si>
  <si>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</si>
  <si>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</si>
  <si>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</si>
  <si>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</si>
  <si>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</si>
  <si>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</si>
  <si>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</si>
  <si>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</si>
  <si>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</si>
  <si>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</si>
  <si>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</si>
  <si>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</si>
  <si>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</si>
  <si>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</si>
  <si>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</si>
  <si>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</si>
  <si>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</si>
  <si>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</si>
  <si>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</si>
  <si>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</si>
  <si>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</si>
  <si>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</si>
  <si>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</si>
  <si>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</si>
  <si>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</si>
  <si>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</si>
  <si>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</si>
  <si>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</si>
  <si>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</si>
  <si>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</si>
  <si>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</si>
  <si>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</si>
  <si>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</si>
  <si>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</si>
  <si>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</si>
  <si>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</si>
  <si>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</si>
  <si>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</si>
  <si>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</si>
  <si>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</si>
  <si>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</si>
  <si>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</si>
  <si>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</si>
  <si>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</si>
  <si>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</si>
  <si>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</si>
  <si>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</si>
  <si>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</si>
  <si>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</si>
  <si>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</si>
  <si>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</si>
  <si>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</si>
  <si>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</si>
  <si>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</si>
  <si>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</si>
  <si>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</si>
  <si>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</si>
  <si>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</si>
  <si>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</si>
  <si>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</si>
  <si>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</si>
  <si>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</si>
  <si>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</si>
  <si>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</si>
  <si>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</si>
  <si>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</si>
  <si>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</si>
  <si>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</si>
  <si>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</si>
  <si>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</si>
  <si>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</si>
  <si>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</si>
  <si>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</si>
  <si>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</si>
  <si>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</si>
  <si>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</si>
  <si>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</si>
  <si>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</si>
  <si>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</si>
  <si>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</si>
  <si>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</si>
  <si>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</si>
  <si>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</si>
  <si>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</si>
  <si>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</si>
  <si>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</si>
  <si>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</si>
  <si>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</si>
  <si>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</si>
  <si>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</si>
  <si>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</si>
  <si>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</si>
  <si>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</si>
  <si>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</si>
  <si>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</si>
  <si>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</si>
  <si>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</si>
  <si>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</si>
  <si>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</si>
  <si>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</si>
  <si>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</si>
  <si>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</si>
  <si>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</si>
  <si>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</si>
  <si>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</si>
  <si>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</si>
  <si>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</si>
  <si>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</si>
  <si>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</si>
  <si>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</si>
  <si>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</si>
  <si>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</si>
  <si>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</si>
  <si>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</si>
  <si>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</si>
  <si>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</si>
  <si>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</si>
  <si>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</si>
  <si>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</si>
  <si>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</si>
  <si>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</si>
  <si>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</si>
  <si>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</si>
  <si>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</si>
  <si>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</si>
  <si>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</si>
  <si>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</si>
  <si>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</si>
  <si>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</si>
  <si>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</si>
  <si>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</si>
  <si>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</si>
  <si>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</si>
  <si>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</si>
  <si>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</si>
  <si>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</si>
  <si>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</si>
  <si>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</si>
  <si>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</si>
  <si>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</si>
  <si>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</si>
  <si>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</si>
  <si>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</si>
  <si>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</si>
  <si>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</si>
  <si>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</si>
  <si>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</si>
  <si>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</si>
  <si>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</si>
  <si>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</si>
  <si>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</si>
  <si>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</si>
  <si>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</si>
  <si>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</si>
  <si>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</si>
  <si>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</si>
  <si>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</si>
  <si>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</si>
  <si>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</si>
  <si>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</si>
  <si>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</si>
  <si>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</si>
  <si>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</si>
  <si>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</si>
  <si>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</si>
  <si>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</si>
  <si>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</si>
  <si>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</si>
  <si>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</si>
  <si>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</si>
  <si>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</si>
  <si>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</si>
  <si>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</si>
  <si>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</si>
  <si>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</si>
  <si>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</si>
  <si>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</si>
  <si>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</si>
  <si>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</si>
  <si>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</si>
  <si>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</si>
  <si>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</si>
  <si>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</si>
  <si>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</si>
  <si>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</si>
  <si>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</si>
  <si>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</si>
  <si>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</si>
  <si>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</si>
  <si>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</si>
  <si>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</si>
  <si>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</si>
  <si>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</si>
  <si>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</si>
  <si>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</si>
  <si>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</si>
  <si>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</si>
  <si>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</si>
  <si>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</si>
  <si>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</si>
  <si>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</si>
  <si>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</si>
  <si>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</si>
  <si>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</si>
  <si>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</si>
  <si>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</si>
  <si>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</si>
  <si>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</si>
  <si>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</si>
  <si>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</si>
  <si>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</si>
  <si>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</si>
  <si>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</si>
  <si>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</si>
  <si>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</si>
  <si>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</si>
  <si>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</si>
  <si>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</si>
  <si>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</si>
  <si>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</si>
  <si>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</si>
  <si>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</si>
  <si>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</si>
  <si>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</si>
  <si>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</si>
  <si>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</si>
  <si>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</si>
  <si>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</si>
  <si>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</si>
  <si>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</si>
  <si>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</si>
  <si>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</si>
  <si>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</si>
  <si>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</si>
  <si>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</si>
  <si>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</si>
  <si>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</si>
  <si>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</si>
  <si>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</si>
  <si>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</si>
  <si>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</si>
  <si>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</si>
  <si>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</si>
  <si>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</si>
  <si>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</si>
  <si>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</si>
  <si>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</si>
  <si>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</si>
  <si>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</si>
  <si>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</si>
  <si>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</si>
  <si>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</si>
  <si>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</si>
  <si>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</si>
  <si>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</si>
  <si>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</si>
  <si>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</si>
  <si>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</si>
  <si>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</si>
  <si>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</si>
  <si>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</si>
  <si>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</si>
  <si>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</si>
  <si>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</si>
  <si>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</si>
  <si>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</si>
  <si>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</si>
  <si>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</si>
  <si>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</si>
  <si>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</si>
  <si>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</si>
  <si>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</si>
  <si>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</si>
  <si>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</si>
  <si>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</si>
  <si>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</si>
  <si>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</si>
  <si>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</si>
  <si>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</si>
  <si>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</si>
  <si>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</si>
  <si>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</si>
  <si>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</si>
  <si>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</si>
  <si>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</si>
  <si>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</si>
  <si>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</si>
  <si>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</si>
  <si>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</si>
  <si>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</si>
  <si>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</si>
  <si>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</si>
  <si>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</si>
  <si>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</si>
  <si>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</si>
  <si>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</si>
  <si>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</si>
  <si>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</si>
  <si>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</si>
  <si>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</si>
  <si>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</si>
  <si>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</si>
  <si>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</si>
  <si>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</si>
  <si>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</si>
  <si>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</si>
  <si>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</si>
  <si>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</si>
  <si>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</si>
  <si>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</si>
  <si>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</si>
  <si>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</si>
  <si>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</si>
  <si>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</si>
  <si>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</si>
  <si>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</si>
  <si>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</si>
  <si>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</si>
  <si>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</si>
  <si>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</si>
  <si>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</si>
  <si>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</si>
  <si>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</si>
  <si>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</si>
  <si>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</si>
  <si>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</si>
  <si>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</si>
  <si>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</si>
  <si>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</si>
  <si>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</si>
  <si>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</si>
  <si>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</si>
  <si>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</si>
  <si>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</si>
  <si>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</si>
  <si>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</si>
  <si>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</si>
  <si>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</si>
  <si>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</si>
  <si>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</si>
  <si>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</si>
  <si>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</si>
  <si>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</si>
  <si>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</si>
  <si>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</si>
  <si>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</si>
  <si>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</si>
  <si>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</si>
  <si>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</si>
  <si>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</si>
  <si>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</si>
  <si>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</si>
  <si>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</si>
  <si>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</si>
  <si>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</si>
  <si>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</si>
  <si>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</si>
  <si>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</si>
  <si>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</si>
  <si>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</si>
  <si>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</si>
  <si>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</si>
  <si>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</si>
  <si>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</si>
  <si>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</si>
  <si>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</si>
  <si>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</si>
  <si>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</si>
  <si>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</si>
  <si>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</si>
  <si>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</si>
  <si>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</si>
  <si>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</si>
  <si>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</si>
  <si>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</si>
  <si>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</si>
  <si>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</si>
  <si>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</si>
  <si>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</si>
  <si>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</si>
  <si>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</si>
  <si>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</si>
  <si>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</si>
  <si>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</si>
  <si>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</si>
  <si>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</si>
  <si>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</si>
  <si>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</si>
  <si>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</si>
  <si>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</si>
  <si>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</si>
  <si>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</si>
  <si>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</si>
  <si>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</si>
  <si>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</si>
  <si>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</si>
  <si>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</si>
  <si>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</si>
  <si>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</si>
  <si>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</si>
  <si>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</si>
  <si>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</si>
  <si>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</si>
  <si>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</si>
  <si>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</si>
  <si>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</si>
  <si>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</si>
  <si>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</si>
  <si>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</si>
  <si>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</si>
  <si>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</si>
  <si>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</si>
  <si>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</si>
  <si>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</si>
  <si>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</si>
  <si>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</si>
  <si>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</si>
  <si>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</si>
  <si>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</si>
  <si>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</si>
  <si>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</si>
  <si>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</si>
  <si>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</si>
  <si>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</si>
  <si>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</si>
  <si>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</si>
  <si>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</si>
  <si>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</si>
  <si>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</si>
  <si>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</si>
  <si>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</si>
  <si>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</si>
  <si>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</si>
  <si>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</si>
  <si>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</si>
  <si>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</si>
  <si>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</si>
  <si>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</si>
  <si>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</si>
  <si>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</si>
  <si>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</si>
  <si>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</si>
  <si>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</si>
  <si>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</si>
  <si>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</si>
  <si>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</si>
  <si>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</si>
  <si>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</si>
  <si>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</si>
  <si>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</si>
  <si>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</si>
  <si>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</si>
  <si>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</si>
  <si>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</si>
  <si>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</si>
  <si>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</si>
  <si>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</si>
  <si>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</si>
  <si>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</si>
  <si>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</si>
  <si>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</si>
  <si>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</si>
  <si>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</si>
  <si>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</si>
  <si>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</si>
  <si>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</si>
  <si>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</si>
  <si>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</si>
  <si>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</si>
  <si>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</si>
  <si>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</si>
  <si>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</si>
  <si>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</si>
  <si>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</si>
  <si>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</si>
  <si>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</si>
  <si>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</si>
  <si>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</si>
  <si>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</si>
  <si>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</si>
  <si>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</si>
  <si>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</si>
  <si>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</si>
  <si>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</si>
  <si>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</si>
  <si>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</si>
  <si>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</si>
  <si>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</si>
  <si>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</si>
  <si>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</si>
  <si>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</si>
  <si>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</si>
  <si>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</si>
  <si>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</si>
  <si>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</si>
  <si>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</si>
  <si>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</si>
  <si>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</si>
  <si>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</si>
  <si>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</si>
  <si>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</si>
  <si>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</si>
  <si>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</si>
  <si>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</si>
  <si>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</si>
  <si>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</si>
  <si>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</si>
  <si>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</si>
  <si>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</si>
  <si>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</si>
  <si>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</si>
  <si>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</si>
  <si>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</si>
  <si>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</si>
  <si>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</si>
  <si>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</si>
  <si>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</si>
  <si>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</si>
  <si>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</si>
  <si>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</si>
  <si>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</si>
  <si>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</si>
  <si>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</si>
  <si>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</si>
  <si>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</si>
  <si>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</si>
  <si>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</si>
  <si>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</si>
  <si>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</si>
  <si>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</si>
  <si>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</si>
  <si>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</si>
  <si>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</si>
  <si>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</si>
  <si>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</si>
  <si>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</si>
  <si>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</si>
  <si>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</si>
  <si>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</si>
  <si>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</si>
  <si>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</si>
  <si>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</si>
  <si>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</si>
  <si>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</si>
  <si>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</si>
  <si>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</si>
  <si>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</si>
  <si>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</si>
  <si>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</si>
  <si>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</si>
  <si>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</si>
  <si>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</si>
  <si>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</si>
  <si>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</si>
  <si>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</si>
  <si>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</si>
  <si>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</si>
  <si>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</si>
  <si>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</si>
  <si>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</si>
  <si>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</si>
  <si>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</si>
  <si>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</si>
  <si>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</si>
  <si>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</si>
  <si>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</si>
  <si>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</si>
  <si>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</si>
  <si>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</si>
  <si>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</si>
  <si>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</si>
  <si>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</si>
  <si>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</si>
  <si>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</si>
  <si>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</si>
  <si>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</si>
  <si>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</si>
  <si>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</si>
  <si>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</si>
  <si>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</si>
  <si>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</si>
  <si>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</si>
  <si>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</si>
  <si>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</si>
  <si>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</si>
  <si>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</si>
  <si>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</si>
  <si>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</si>
  <si>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</si>
  <si>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</si>
  <si>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</si>
  <si>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</si>
  <si>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</si>
  <si>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</si>
  <si>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</si>
  <si>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</si>
  <si>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</si>
  <si>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</si>
  <si>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</si>
  <si>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</si>
  <si>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</si>
  <si>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</si>
  <si>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</si>
  <si>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</si>
  <si>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</si>
  <si>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</si>
  <si>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</si>
  <si>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</si>
  <si>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</si>
  <si>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</si>
  <si>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</si>
  <si>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</si>
  <si>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</si>
  <si>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</si>
  <si>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</si>
  <si>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</si>
  <si>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</si>
  <si>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</si>
  <si>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</si>
  <si>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</si>
  <si>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</si>
  <si>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</si>
  <si>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</si>
  <si>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</si>
  <si>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</si>
  <si>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</si>
  <si>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</si>
  <si>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</si>
  <si>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</si>
  <si>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</si>
  <si>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</si>
  <si>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</si>
  <si>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</si>
  <si>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</si>
  <si>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</si>
  <si>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</si>
  <si>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</si>
  <si>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</si>
  <si>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</si>
  <si>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</si>
  <si>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</si>
  <si>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</si>
  <si>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</si>
  <si>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</si>
  <si>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</si>
  <si>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</si>
  <si>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</si>
  <si>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</si>
  <si>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</si>
  <si>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</si>
  <si>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</si>
  <si>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</si>
  <si>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</si>
  <si>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</si>
  <si>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</si>
  <si>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</si>
  <si>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</si>
  <si>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</si>
  <si>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</si>
  <si>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</si>
  <si>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</si>
  <si>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</si>
  <si>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</si>
  <si>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</si>
  <si>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</si>
  <si>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</si>
  <si>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</si>
  <si>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</si>
  <si>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</si>
  <si>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</si>
  <si>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</si>
  <si>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</si>
  <si>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</si>
  <si>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</si>
  <si>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</si>
  <si>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</si>
  <si>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</si>
  <si>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</si>
  <si>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</si>
  <si>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</si>
  <si>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</si>
  <si>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</si>
  <si>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</si>
  <si>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</si>
  <si>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</si>
  <si>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</si>
  <si>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</si>
  <si>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</si>
  <si>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</si>
  <si>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</si>
  <si>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</si>
  <si>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</si>
  <si>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</si>
  <si>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</si>
  <si>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</si>
  <si>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</si>
  <si>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</si>
  <si>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</si>
  <si>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</si>
  <si>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</si>
  <si>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</si>
  <si>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</si>
  <si>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</si>
  <si>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</si>
  <si>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</si>
  <si>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</si>
  <si>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</si>
  <si>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</si>
  <si>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</si>
  <si>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</si>
  <si>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</si>
  <si>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</si>
  <si>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</si>
  <si>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</si>
  <si>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</si>
  <si>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</si>
  <si>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</si>
  <si>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</si>
  <si>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</si>
  <si>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</si>
  <si>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</si>
  <si>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</si>
  <si>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</si>
  <si>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</si>
  <si>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</si>
  <si>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</si>
  <si>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</si>
  <si>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</si>
  <si>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</si>
  <si>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</si>
  <si>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</si>
  <si>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</si>
  <si>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</si>
  <si>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</si>
  <si>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</si>
  <si>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</si>
  <si>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</si>
  <si>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</si>
  <si>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</si>
  <si>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</si>
  <si>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</si>
  <si>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</si>
  <si>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</si>
  <si>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</si>
  <si>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</si>
  <si>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</si>
  <si>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</si>
  <si>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</si>
  <si>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</si>
  <si>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</si>
  <si>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</si>
  <si>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</si>
  <si>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</si>
  <si>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</si>
  <si>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</si>
  <si>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</si>
  <si>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</si>
  <si>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</si>
  <si>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</si>
  <si>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</si>
  <si>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</si>
  <si>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</si>
  <si>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</si>
  <si>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</si>
  <si>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</si>
  <si>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</si>
  <si>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</si>
  <si>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</si>
  <si>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</si>
  <si>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</si>
  <si>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</si>
  <si>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</si>
  <si>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</si>
  <si>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</si>
  <si>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</si>
  <si>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</si>
  <si>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</si>
  <si>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</si>
  <si>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</si>
  <si>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</si>
  <si>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</si>
  <si>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</si>
  <si>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</si>
  <si>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</si>
  <si>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</si>
  <si>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</si>
  <si>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</si>
  <si>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</si>
  <si>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</si>
  <si>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</si>
  <si>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</si>
  <si>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</si>
  <si>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</si>
  <si>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</si>
  <si>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</si>
  <si>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</si>
  <si>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</si>
  <si>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</si>
  <si>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</si>
  <si>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</si>
  <si>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</si>
  <si>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</si>
  <si>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</si>
  <si>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</si>
  <si>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</si>
  <si>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</si>
  <si>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</si>
  <si>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</si>
  <si>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</si>
  <si>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</si>
  <si>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</si>
  <si>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</si>
  <si>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</si>
  <si>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</si>
  <si>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</si>
  <si>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</si>
  <si>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</si>
  <si>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</si>
  <si>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</si>
  <si>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</si>
  <si>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</si>
  <si>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</si>
  <si>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</si>
  <si>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</si>
  <si>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</si>
  <si>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</si>
  <si>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</si>
  <si>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</si>
  <si>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</si>
  <si>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</si>
  <si>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</si>
  <si>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</si>
  <si>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</si>
  <si>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</si>
  <si>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</si>
  <si>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</si>
  <si>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</si>
  <si>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</si>
  <si>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</si>
  <si>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</si>
  <si>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</si>
  <si>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</si>
  <si>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</si>
  <si>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</si>
  <si>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</si>
  <si>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</si>
  <si>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</si>
  <si>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</si>
  <si>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</si>
  <si>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</si>
  <si>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</si>
  <si>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</si>
  <si>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</si>
  <si>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</si>
  <si>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</si>
  <si>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</si>
  <si>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</si>
  <si>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</si>
  <si>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</si>
  <si>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</si>
  <si>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</si>
  <si>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</si>
  <si>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</si>
  <si>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</si>
  <si>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</si>
  <si>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</si>
  <si>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</si>
  <si>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</si>
  <si>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</si>
  <si>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</si>
  <si>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</si>
  <si>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</si>
  <si>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</si>
  <si>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</si>
  <si>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</si>
  <si>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</si>
  <si>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</si>
  <si>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</si>
  <si>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</si>
  <si>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</si>
  <si>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</si>
  <si>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</si>
  <si>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</si>
  <si>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</si>
  <si>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</si>
  <si>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</si>
  <si>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</si>
  <si>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</si>
  <si>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</si>
  <si>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</si>
  <si>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</si>
  <si>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</si>
  <si>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</si>
  <si>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</si>
  <si>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</si>
  <si>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</si>
  <si>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</si>
  <si>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</si>
  <si>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</si>
  <si>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</si>
  <si>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</si>
  <si>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</si>
  <si>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</si>
  <si>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</si>
  <si>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</si>
  <si>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</si>
  <si>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</si>
  <si>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</si>
  <si>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</si>
  <si>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</si>
  <si>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</si>
  <si>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</si>
  <si>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</si>
  <si>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</si>
  <si>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</si>
  <si>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</si>
  <si>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</si>
  <si>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</si>
  <si>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</si>
  <si>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</si>
  <si>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</si>
  <si>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</si>
  <si>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</si>
  <si>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</si>
  <si>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</si>
  <si>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</si>
  <si>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</si>
  <si>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</si>
  <si>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</si>
  <si>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</si>
  <si>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</si>
  <si>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</si>
  <si>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</si>
  <si>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</si>
  <si>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</si>
  <si>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</si>
  <si>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</si>
  <si>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</si>
  <si>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</si>
  <si>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</si>
  <si>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</si>
  <si>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</si>
  <si>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</si>
  <si>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</si>
  <si>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</si>
  <si>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</si>
  <si>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</si>
  <si>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</si>
  <si>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</si>
  <si>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</si>
  <si>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</si>
  <si>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</si>
  <si>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</si>
  <si>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</si>
  <si>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</si>
  <si>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</si>
  <si>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</si>
  <si>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</si>
  <si>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</si>
  <si>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</si>
  <si>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</si>
  <si>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</si>
  <si>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</si>
  <si>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</si>
  <si>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</si>
  <si>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</si>
  <si>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</si>
  <si>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</si>
  <si>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</si>
  <si>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</si>
  <si>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</si>
  <si>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</si>
  <si>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</si>
  <si>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</si>
  <si>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</si>
  <si>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</si>
  <si>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</si>
  <si>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</si>
  <si>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</si>
  <si>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</si>
  <si>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</si>
  <si>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</si>
  <si>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</si>
  <si>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</si>
  <si>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</si>
  <si>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</si>
  <si>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</si>
  <si>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</si>
  <si>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</si>
  <si>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</si>
  <si>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</si>
  <si>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</si>
  <si>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</si>
  <si>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</si>
  <si>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</si>
  <si>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</si>
  <si>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</si>
  <si>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</si>
  <si>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</si>
  <si>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</si>
  <si>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</si>
  <si>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</si>
  <si>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</si>
  <si>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</si>
  <si>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</si>
  <si>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</si>
  <si>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</si>
  <si>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</si>
  <si>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</si>
  <si>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</si>
  <si>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</si>
  <si>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</si>
  <si>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</si>
  <si>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</si>
  <si>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</si>
  <si>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</si>
  <si>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</si>
  <si>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</si>
  <si>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</si>
  <si>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</si>
  <si>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</si>
  <si>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</si>
  <si>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</si>
  <si>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</si>
  <si>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</si>
  <si>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</si>
  <si>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</si>
  <si>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</si>
  <si>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</si>
  <si>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</si>
  <si>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</si>
  <si>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</si>
  <si>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</si>
  <si>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</si>
  <si>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</si>
  <si>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</si>
  <si>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</si>
  <si>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</si>
  <si>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</si>
  <si>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</si>
  <si>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</si>
  <si>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</si>
  <si>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</si>
  <si>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</si>
  <si>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</si>
  <si>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</si>
  <si>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</si>
  <si>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</si>
  <si>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</si>
  <si>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</si>
  <si>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</si>
  <si>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</si>
  <si>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</si>
  <si>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</si>
  <si>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</si>
  <si>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</si>
  <si>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</si>
  <si>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</si>
  <si>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</si>
  <si>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</si>
  <si>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</si>
  <si>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</si>
  <si>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</si>
  <si>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</si>
  <si>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</si>
  <si>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</si>
  <si>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</si>
  <si>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</si>
  <si>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</si>
  <si>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</si>
  <si>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</si>
  <si>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</si>
  <si>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</si>
  <si>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</si>
  <si>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</si>
  <si>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</si>
  <si>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</si>
  <si>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</si>
  <si>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</si>
  <si>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</si>
  <si>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</si>
  <si>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</si>
  <si>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</si>
  <si>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</si>
  <si>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</si>
  <si>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</si>
  <si>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</si>
  <si>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</si>
  <si>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</si>
  <si>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</si>
  <si>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</si>
  <si>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</si>
  <si>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</si>
  <si>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</si>
  <si>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</si>
  <si>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</si>
  <si>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</si>
  <si>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</si>
  <si>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</si>
  <si>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</si>
  <si>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</si>
  <si>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</si>
  <si>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</si>
  <si>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</si>
  <si>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</si>
  <si>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</si>
  <si>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</si>
  <si>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</si>
  <si>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</si>
  <si>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</si>
  <si>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</si>
  <si>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</si>
  <si>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</si>
  <si>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</si>
  <si>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</si>
  <si>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</si>
  <si>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</si>
  <si>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</si>
  <si>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</si>
  <si>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</si>
  <si>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</si>
  <si>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</si>
  <si>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</si>
  <si>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</si>
  <si>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</si>
  <si>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</si>
  <si>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</si>
  <si>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</si>
  <si>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</si>
  <si>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</si>
  <si>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</si>
  <si>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</si>
  <si>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</si>
  <si>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</si>
  <si>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</si>
  <si>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</si>
  <si>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</si>
  <si>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</si>
  <si>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</si>
  <si>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</si>
  <si>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</si>
  <si>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</si>
  <si>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</si>
  <si>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</si>
  <si>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</si>
  <si>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</si>
  <si>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</si>
  <si>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</si>
  <si>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</si>
  <si>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</si>
  <si>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</si>
  <si>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</si>
  <si>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</si>
  <si>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</si>
  <si>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</si>
  <si>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</si>
  <si>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</si>
  <si>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</si>
  <si>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</si>
  <si>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</si>
  <si>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</si>
  <si>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</si>
  <si>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</si>
  <si>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</si>
  <si>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</si>
  <si>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</si>
  <si>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</si>
  <si>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</si>
  <si>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</si>
  <si>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</si>
  <si>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</si>
  <si>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</si>
  <si>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</si>
  <si>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</si>
  <si>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</si>
  <si>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</si>
  <si>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</si>
  <si>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</si>
  <si>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</si>
  <si>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</si>
  <si>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</si>
  <si>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</si>
  <si>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</si>
  <si>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</si>
  <si>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</si>
  <si>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</si>
  <si>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</si>
  <si>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</si>
  <si>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</si>
  <si>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</si>
  <si>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</si>
  <si>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</si>
  <si>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</si>
  <si>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</si>
  <si>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</si>
  <si>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</si>
  <si>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</si>
  <si>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</si>
  <si>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</si>
  <si>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</si>
  <si>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</si>
  <si>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</si>
  <si>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</si>
  <si>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</si>
  <si>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</si>
  <si>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</si>
  <si>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</si>
  <si>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</si>
  <si>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</si>
  <si>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</si>
  <si>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</si>
  <si>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</si>
  <si>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</si>
  <si>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</si>
  <si>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</si>
  <si>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</si>
  <si>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</si>
  <si>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</si>
  <si>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</si>
  <si>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</si>
  <si>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</si>
  <si>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</si>
  <si>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</si>
  <si>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</si>
  <si>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</si>
  <si>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</si>
  <si>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</si>
  <si>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</si>
  <si>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</si>
  <si>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</si>
  <si>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</si>
  <si>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</si>
  <si>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</si>
  <si>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</si>
  <si>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</si>
  <si>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</si>
  <si>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</si>
  <si>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</si>
  <si>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</si>
  <si>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</si>
  <si>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</si>
  <si>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</si>
  <si>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</si>
  <si>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</si>
  <si>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</si>
  <si>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</si>
  <si>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</si>
  <si>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</si>
  <si>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</si>
  <si>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</si>
  <si>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</si>
  <si>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</si>
  <si>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</si>
  <si>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</si>
  <si>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</si>
  <si>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</si>
  <si>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</si>
  <si>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</si>
  <si>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</si>
  <si>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</si>
  <si>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</si>
  <si>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</si>
  <si>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</si>
  <si>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</si>
  <si>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</si>
  <si>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</si>
  <si>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</si>
  <si>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</si>
  <si>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</si>
  <si>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</si>
  <si>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</si>
  <si>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</si>
  <si>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</si>
  <si>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</si>
  <si>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</si>
  <si>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</si>
  <si>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</si>
  <si>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</si>
  <si>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</si>
  <si>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</si>
  <si>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</si>
  <si>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</si>
  <si>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</si>
  <si>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</si>
  <si>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</si>
  <si>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</si>
  <si>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</si>
  <si>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</si>
  <si>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</si>
  <si>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</si>
  <si>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</si>
  <si>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</si>
  <si>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</si>
  <si>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</si>
  <si>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</si>
  <si>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</si>
  <si>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</si>
  <si>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</si>
  <si>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</si>
  <si>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</si>
  <si>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</si>
  <si>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</si>
  <si>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</si>
  <si>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</si>
  <si>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</si>
  <si>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</si>
  <si>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</si>
  <si>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</si>
  <si>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</si>
  <si>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</si>
  <si>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</si>
  <si>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</si>
  <si>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</si>
  <si>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</si>
  <si>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</si>
  <si>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</si>
  <si>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</si>
  <si>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</si>
  <si>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</si>
  <si>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</si>
  <si>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</si>
  <si>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</si>
  <si>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</si>
  <si>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</si>
  <si>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</si>
  <si>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</si>
  <si>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</si>
  <si>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</si>
  <si>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</si>
  <si>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</si>
  <si>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</si>
  <si>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</si>
  <si>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</si>
  <si>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</si>
  <si>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</si>
  <si>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</si>
  <si>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</si>
  <si>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</si>
  <si>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</si>
  <si>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</si>
  <si>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</si>
  <si>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</si>
  <si>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</si>
  <si>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</si>
  <si>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</si>
  <si>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</si>
  <si>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</si>
  <si>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</si>
  <si>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</si>
  <si>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</si>
  <si>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</si>
  <si>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</si>
  <si>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</si>
  <si>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</si>
  <si>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</si>
  <si>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</si>
  <si>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</si>
  <si>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</si>
  <si>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</si>
  <si>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</si>
  <si>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</si>
  <si>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</si>
  <si>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</si>
  <si>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</si>
  <si>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</si>
  <si>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</si>
  <si>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</si>
  <si>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</si>
  <si>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</si>
  <si>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</si>
  <si>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</si>
  <si>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</si>
  <si>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</si>
  <si>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</si>
  <si>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</si>
  <si>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</si>
  <si>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</si>
  <si>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</si>
  <si>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</si>
  <si>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</si>
  <si>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</si>
  <si>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</si>
  <si>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</si>
  <si>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</si>
  <si>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</si>
  <si>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</si>
  <si>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</si>
  <si>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</si>
  <si>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</si>
  <si>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</si>
  <si>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</si>
  <si>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</si>
  <si>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</si>
  <si>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</si>
  <si>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</si>
  <si>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</si>
  <si>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</si>
  <si>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</si>
  <si>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</si>
  <si>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</si>
  <si>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</si>
  <si>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</si>
  <si>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</si>
  <si>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</si>
  <si>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</si>
  <si>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</si>
  <si>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</si>
  <si>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</si>
  <si>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</si>
  <si>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</si>
  <si>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</si>
  <si>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</si>
  <si>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</si>
  <si>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</si>
  <si>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</si>
  <si>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</si>
  <si>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</si>
  <si>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</si>
  <si>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</si>
  <si>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</si>
  <si>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</si>
  <si>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</si>
  <si>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</si>
  <si>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</si>
  <si>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</si>
  <si>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</si>
  <si>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</si>
  <si>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</si>
  <si>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</si>
  <si>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</si>
  <si>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</si>
  <si>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</si>
  <si>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</si>
  <si>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</si>
  <si>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</si>
  <si>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</si>
  <si>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</si>
  <si>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</si>
  <si>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</si>
  <si>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</si>
  <si>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</si>
  <si>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</si>
  <si>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</si>
  <si>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</si>
  <si>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</si>
  <si>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</si>
  <si>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</si>
  <si>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</si>
  <si>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</si>
  <si>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</si>
  <si>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</si>
  <si>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</si>
  <si>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</si>
  <si>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</si>
  <si>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</si>
  <si>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</si>
  <si>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</si>
  <si>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</si>
  <si>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</si>
  <si>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</si>
  <si>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</si>
  <si>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</si>
  <si>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</si>
  <si>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</si>
  <si>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</si>
  <si>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</si>
  <si>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</si>
  <si>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</si>
  <si>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</si>
  <si>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</si>
  <si>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</si>
  <si>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</si>
  <si>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</si>
  <si>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</si>
  <si>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</si>
  <si>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</si>
  <si>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</si>
  <si>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</si>
  <si>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</si>
  <si>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</si>
  <si>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</si>
  <si>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</si>
  <si>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</si>
  <si>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</si>
  <si>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</si>
  <si>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</si>
  <si>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</si>
  <si>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</si>
  <si>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</si>
  <si>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</si>
  <si>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</si>
  <si>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</si>
  <si>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</si>
  <si>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</si>
  <si>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</si>
  <si>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</si>
  <si>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</si>
  <si>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</si>
  <si>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</si>
  <si>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</si>
  <si>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</si>
  <si>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</si>
  <si>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</si>
  <si>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</si>
  <si>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</si>
  <si>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</si>
  <si>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</si>
  <si>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</si>
  <si>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</si>
  <si>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</si>
  <si>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</si>
  <si>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</si>
  <si>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</si>
  <si>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</si>
  <si>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</si>
  <si>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</si>
  <si>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</si>
  <si>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</si>
  <si>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</si>
  <si>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</si>
  <si>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</si>
  <si>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</si>
  <si>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</si>
  <si>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</si>
  <si>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</si>
  <si>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</si>
  <si>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</si>
  <si>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</si>
  <si>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</si>
  <si>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</si>
  <si>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</si>
  <si>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</si>
  <si>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</si>
  <si>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</si>
  <si>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</si>
  <si>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</si>
  <si>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</si>
  <si>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</si>
  <si>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</si>
  <si>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</si>
  <si>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</si>
  <si>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</si>
  <si>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</si>
  <si>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</si>
  <si>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</si>
  <si>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</si>
  <si>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</si>
  <si>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</si>
  <si>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</si>
  <si>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</si>
  <si>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</si>
  <si>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</si>
  <si>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</si>
  <si>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</si>
  <si>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</si>
  <si>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</si>
  <si>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</si>
  <si>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</si>
  <si>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</si>
  <si>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</si>
  <si>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</si>
  <si>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</si>
  <si>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</si>
  <si>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</si>
  <si>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</si>
  <si>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</si>
  <si>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</si>
  <si>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</si>
  <si>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</si>
  <si>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</si>
  <si>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</si>
  <si>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</si>
  <si>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</si>
  <si>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</si>
  <si>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</si>
  <si>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</si>
  <si>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</si>
  <si>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</si>
  <si>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</si>
  <si>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</si>
  <si>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</si>
  <si>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</si>
  <si>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</si>
  <si>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</si>
  <si>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</si>
  <si>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</si>
  <si>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</si>
  <si>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</si>
  <si>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</si>
  <si>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</si>
  <si>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</si>
  <si>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</si>
  <si>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</si>
  <si>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</si>
  <si>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</si>
  <si>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</si>
  <si>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</si>
  <si>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</si>
  <si>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</si>
  <si>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</si>
  <si>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</si>
  <si>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</si>
  <si>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</si>
  <si>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</si>
  <si>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</si>
  <si>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</si>
  <si>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</si>
  <si>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</si>
  <si>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</si>
  <si>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</si>
  <si>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</si>
  <si>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</si>
  <si>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</si>
  <si>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</si>
  <si>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</si>
  <si>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</si>
  <si>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</si>
  <si>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</si>
  <si>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</si>
  <si>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</si>
  <si>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</si>
  <si>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</si>
  <si>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</si>
  <si>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</si>
  <si>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</si>
  <si>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</si>
  <si>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</si>
  <si>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</si>
  <si>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</si>
  <si>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</si>
  <si>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</si>
  <si>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</si>
  <si>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</si>
  <si>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</si>
  <si>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</si>
  <si>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</si>
  <si>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</si>
  <si>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</si>
  <si>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</si>
  <si>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</si>
  <si>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</si>
  <si>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</si>
  <si>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</si>
  <si>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</si>
  <si>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</si>
  <si>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</si>
  <si>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</si>
  <si>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</si>
  <si>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</si>
  <si>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</si>
  <si>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</si>
  <si>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</si>
  <si>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</si>
  <si>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</si>
  <si>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</si>
  <si>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</si>
  <si>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</si>
  <si>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</si>
  <si>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</si>
  <si>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</si>
  <si>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</si>
  <si>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</si>
  <si>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</si>
  <si>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</si>
  <si>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</si>
  <si>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</si>
  <si>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</si>
  <si>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</si>
  <si>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</si>
  <si>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</si>
  <si>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</si>
  <si>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</si>
  <si>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</si>
  <si>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</si>
  <si>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</si>
  <si>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</si>
  <si>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</si>
  <si>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</si>
  <si>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</si>
  <si>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</si>
  <si>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</si>
  <si>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</si>
  <si>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</si>
  <si>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</si>
  <si>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</si>
  <si>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</si>
  <si>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</si>
  <si>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</si>
  <si>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</si>
  <si>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</si>
  <si>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</si>
  <si>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</si>
  <si>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</si>
  <si>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</si>
  <si>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</si>
  <si>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</si>
  <si>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</si>
  <si>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</si>
  <si>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</si>
  <si>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</si>
  <si>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</si>
  <si>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</si>
  <si>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</si>
  <si>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</si>
  <si>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</si>
  <si>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</si>
  <si>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</si>
  <si>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</si>
  <si>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</si>
  <si>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</si>
  <si>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</si>
  <si>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</si>
  <si>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</si>
  <si>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</si>
  <si>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</si>
  <si>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</si>
  <si>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</si>
  <si>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</si>
  <si>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</si>
  <si>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</si>
  <si>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</si>
  <si>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</si>
  <si>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</si>
  <si>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</si>
  <si>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</si>
  <si>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</si>
  <si>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</si>
  <si>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</si>
  <si>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</si>
  <si>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</si>
  <si>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</si>
  <si>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</si>
  <si>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</si>
  <si>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</si>
  <si>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</si>
  <si>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</si>
  <si>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</si>
  <si>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</si>
  <si>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</si>
  <si>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</si>
  <si>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</si>
  <si>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</si>
  <si>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</si>
  <si>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</si>
  <si>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</si>
  <si>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</si>
  <si>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</si>
  <si>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</si>
  <si>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</si>
  <si>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</si>
  <si>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</si>
  <si>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</si>
  <si>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</si>
  <si>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</si>
  <si>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</si>
  <si>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</si>
  <si>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</si>
  <si>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</si>
  <si>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</si>
  <si>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</si>
  <si>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</si>
  <si>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</si>
  <si>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</si>
  <si>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</si>
  <si>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</si>
  <si>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</si>
  <si>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</si>
  <si>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</si>
  <si>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</si>
  <si>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</si>
  <si>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</si>
  <si>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</si>
  <si>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</si>
  <si>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</si>
  <si>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</si>
  <si>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</si>
  <si>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</si>
  <si>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</si>
  <si>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</si>
  <si>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</si>
  <si>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</si>
  <si>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</si>
  <si>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</si>
  <si>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</si>
  <si>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</si>
  <si>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</si>
  <si>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</si>
  <si>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</si>
  <si>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</si>
  <si>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</si>
  <si>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</si>
  <si>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</si>
  <si>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</si>
  <si>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</si>
  <si>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</si>
  <si>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</si>
  <si>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</si>
  <si>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</si>
  <si>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</si>
  <si>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</si>
  <si>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</si>
  <si>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</si>
  <si>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</si>
  <si>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</si>
  <si>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</si>
  <si>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</si>
  <si>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</si>
  <si>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</si>
  <si>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</si>
  <si>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</si>
  <si>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</si>
  <si>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</si>
  <si>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</si>
  <si>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</si>
  <si>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</si>
  <si>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</si>
  <si>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</si>
  <si>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</si>
  <si>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</si>
  <si>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</si>
  <si>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</si>
  <si>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</si>
  <si>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</si>
  <si>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</si>
  <si>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</si>
  <si>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</si>
  <si>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</si>
  <si>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</si>
  <si>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</si>
  <si>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</si>
  <si>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</si>
  <si>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</si>
  <si>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</si>
  <si>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</si>
  <si>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</si>
  <si>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</si>
  <si>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</si>
  <si>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</si>
  <si>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</si>
  <si>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</si>
  <si>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</si>
  <si>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</si>
  <si>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</si>
  <si>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</si>
  <si>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</si>
  <si>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</si>
  <si>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</si>
  <si>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</si>
  <si>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</si>
  <si>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</si>
  <si>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</si>
  <si>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</si>
  <si>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</si>
  <si>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</si>
  <si>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</si>
  <si>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</si>
  <si>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</si>
  <si>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</si>
  <si>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</si>
  <si>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</si>
  <si>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</si>
  <si>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</si>
  <si>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</si>
  <si>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</si>
  <si>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</si>
  <si>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</si>
  <si>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</si>
  <si>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</si>
  <si>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</si>
  <si>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</si>
  <si>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</si>
  <si>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</si>
  <si>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</si>
  <si>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</si>
  <si>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</si>
  <si>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</si>
  <si>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</si>
  <si>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</si>
  <si>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</si>
  <si>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</si>
  <si>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</si>
  <si>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</si>
  <si>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</si>
  <si>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</si>
  <si>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</si>
  <si>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</si>
  <si>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</si>
  <si>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</si>
  <si>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</si>
  <si>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</si>
  <si>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</si>
  <si>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</si>
  <si>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</si>
  <si>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</si>
  <si>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</si>
  <si>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</si>
  <si>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</si>
  <si>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</si>
  <si>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</si>
  <si>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</si>
  <si>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</si>
  <si>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</si>
  <si>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</si>
  <si>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</si>
  <si>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</si>
  <si>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</si>
  <si>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</si>
  <si>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</si>
  <si>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</si>
  <si>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</si>
  <si>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</si>
  <si>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</si>
  <si>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</si>
  <si>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</si>
  <si>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</si>
  <si>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</si>
  <si>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</si>
  <si>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</si>
  <si>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</si>
  <si>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</si>
  <si>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</si>
  <si>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</si>
  <si>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</si>
  <si>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</si>
  <si>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</si>
  <si>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</si>
  <si>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</si>
  <si>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</si>
  <si>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</si>
  <si>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</si>
  <si>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</si>
  <si>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</si>
  <si>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</si>
  <si>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</si>
  <si>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</si>
  <si>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</si>
  <si>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</si>
  <si>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</si>
  <si>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</si>
  <si>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</si>
  <si>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</si>
  <si>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</si>
  <si>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</si>
  <si>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</si>
  <si>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</si>
  <si>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</si>
  <si>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</si>
  <si>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</si>
  <si>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</si>
  <si>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</si>
  <si>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</si>
  <si>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</si>
  <si>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</si>
  <si>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</si>
  <si>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</si>
  <si>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</si>
  <si>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</si>
  <si>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</si>
  <si>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</si>
  <si>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</si>
  <si>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</si>
  <si>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</si>
  <si>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</si>
  <si>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</si>
  <si>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</si>
  <si>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</si>
  <si>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</si>
  <si>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</si>
  <si>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</si>
  <si>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</si>
  <si>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</si>
  <si>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</si>
  <si>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</si>
  <si>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</si>
  <si>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</si>
  <si>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</si>
  <si>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</si>
  <si>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</si>
  <si>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</si>
  <si>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</si>
  <si>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</si>
  <si>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</si>
  <si>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</si>
  <si>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</si>
  <si>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</si>
  <si>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</si>
  <si>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</si>
  <si>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</si>
  <si>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</si>
  <si>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</si>
  <si>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</si>
  <si>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</si>
  <si>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</si>
  <si>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</si>
  <si>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</si>
  <si>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</si>
  <si>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</si>
  <si>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</si>
  <si>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</si>
  <si>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</si>
  <si>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</si>
  <si>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</si>
  <si>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</si>
  <si>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</si>
  <si>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</si>
  <si>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</si>
  <si>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</si>
  <si>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</si>
  <si>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</si>
  <si>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</si>
  <si>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</si>
  <si>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</si>
  <si>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</si>
  <si>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</si>
  <si>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</si>
  <si>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</si>
  <si>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</si>
  <si>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</si>
  <si>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</si>
  <si>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</si>
  <si>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</si>
  <si>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</si>
  <si>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</si>
  <si>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</si>
  <si>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</si>
  <si>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</si>
  <si>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</si>
  <si>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</si>
  <si>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</si>
  <si>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</si>
  <si>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</si>
  <si>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</si>
  <si>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</si>
  <si>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</si>
  <si>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</si>
  <si>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</si>
  <si>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</si>
  <si>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</si>
  <si>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</si>
  <si>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</si>
  <si>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</si>
  <si>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</si>
  <si>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</si>
  <si>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</si>
  <si>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</si>
  <si>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</si>
  <si>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</si>
  <si>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</si>
  <si>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</si>
  <si>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</si>
  <si>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</si>
  <si>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</si>
  <si>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</si>
  <si>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</si>
  <si>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</si>
  <si>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</si>
  <si>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</si>
  <si>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</si>
  <si>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</si>
  <si>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</si>
  <si>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</si>
  <si>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</si>
  <si>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</si>
  <si>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</si>
  <si>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</si>
  <si>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</si>
  <si>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</si>
  <si>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</si>
  <si>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</si>
  <si>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</si>
  <si>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</si>
  <si>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</si>
  <si>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</si>
  <si>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</si>
  <si>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</si>
  <si>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</si>
  <si>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</si>
  <si>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</si>
  <si>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</si>
  <si>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</si>
  <si>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</si>
  <si>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</si>
  <si>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</si>
  <si>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</si>
  <si>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</si>
  <si>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</si>
  <si>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</si>
  <si>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</si>
  <si>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</si>
  <si>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</si>
  <si>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</si>
  <si>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</si>
  <si>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</si>
  <si>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</si>
  <si>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</si>
  <si>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</si>
  <si>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</si>
  <si>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</si>
  <si>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</si>
  <si>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</si>
  <si>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</si>
  <si>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</si>
  <si>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</si>
  <si>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</si>
  <si>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</si>
  <si>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</si>
  <si>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</si>
  <si>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</si>
  <si>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</si>
  <si>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</si>
  <si>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</si>
  <si>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</si>
  <si>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</si>
  <si>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</si>
  <si>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</si>
  <si>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</si>
  <si>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</si>
  <si>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</si>
  <si>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</si>
  <si>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</si>
  <si>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</si>
  <si>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</si>
  <si>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</si>
  <si>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</si>
  <si>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</si>
  <si>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</si>
  <si>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</si>
  <si>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</si>
  <si>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</si>
  <si>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</si>
  <si>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</si>
  <si>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</si>
  <si>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</si>
  <si>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</si>
  <si>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</si>
  <si>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</si>
  <si>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</si>
  <si>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</si>
  <si>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</si>
  <si>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</si>
  <si>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</si>
  <si>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</si>
  <si>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</si>
  <si>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</si>
  <si>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</si>
  <si>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</si>
  <si>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</si>
  <si>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</si>
  <si>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</si>
  <si>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</si>
  <si>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</si>
  <si>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</si>
  <si>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</si>
  <si>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</si>
  <si>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</si>
  <si>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</si>
  <si>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</si>
  <si>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</si>
  <si>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</si>
  <si>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</si>
  <si>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</si>
  <si>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</si>
  <si>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</si>
  <si>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</si>
  <si>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</si>
  <si>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</si>
  <si>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</si>
  <si>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</si>
  <si>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</si>
  <si>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</si>
  <si>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</si>
  <si>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</si>
  <si>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</si>
  <si>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</si>
  <si>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</si>
  <si>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</si>
  <si>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</si>
  <si>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</si>
  <si>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</si>
  <si>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</si>
  <si>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</si>
  <si>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</si>
  <si>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</si>
  <si>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</si>
  <si>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</si>
  <si>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</si>
  <si>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</si>
  <si>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</si>
  <si>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</si>
  <si>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</si>
  <si>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</si>
  <si>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</si>
  <si>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</si>
  <si>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</si>
  <si>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</si>
  <si>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</si>
  <si>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</si>
  <si>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</si>
  <si>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</si>
  <si>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</si>
  <si>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</si>
  <si>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</si>
  <si>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</si>
  <si>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</si>
  <si>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</si>
  <si>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</si>
  <si>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</si>
  <si>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</si>
  <si>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</si>
  <si>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</si>
  <si>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</si>
  <si>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</si>
  <si>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</si>
  <si>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</si>
  <si>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</si>
  <si>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</si>
  <si>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</si>
  <si>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</si>
  <si>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</si>
  <si>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</si>
  <si>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</si>
  <si>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</si>
  <si>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</si>
  <si>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</si>
  <si>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</si>
  <si>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</si>
  <si>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</si>
  <si>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</si>
  <si>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</si>
  <si>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</si>
  <si>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</si>
  <si>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</si>
  <si>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</si>
  <si>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</si>
  <si>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</si>
  <si>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</si>
  <si>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</si>
  <si>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</si>
  <si>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</si>
  <si>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</si>
  <si>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</si>
  <si>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</si>
  <si>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</si>
  <si>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</si>
  <si>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</si>
  <si>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</si>
  <si>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</si>
  <si>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</si>
  <si>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</si>
  <si>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</si>
  <si>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</si>
  <si>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</si>
  <si>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</si>
  <si>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</si>
  <si>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</si>
  <si>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</si>
  <si>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</si>
  <si>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</si>
  <si>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</si>
  <si>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</si>
  <si>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</si>
  <si>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</si>
  <si>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</si>
  <si>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</si>
  <si>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</si>
  <si>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</si>
  <si>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</si>
  <si>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</si>
  <si>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</si>
  <si>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</si>
  <si>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</si>
  <si>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</si>
  <si>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</si>
  <si>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</si>
  <si>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</si>
  <si>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</si>
  <si>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</si>
  <si>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</si>
  <si>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</si>
  <si>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</si>
  <si>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</si>
  <si>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</si>
  <si>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</si>
  <si>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</si>
  <si>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</si>
  <si>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</si>
  <si>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</si>
  <si>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</si>
  <si>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</si>
  <si>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</si>
  <si>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</si>
  <si>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</si>
  <si>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</si>
  <si>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</si>
  <si>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</si>
  <si>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</si>
  <si>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</si>
  <si>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</si>
  <si>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</si>
  <si>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</si>
  <si>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</si>
  <si>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</si>
  <si>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</si>
  <si>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</si>
  <si>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</si>
  <si>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</si>
  <si>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</si>
  <si>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</si>
  <si>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</si>
  <si>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</si>
  <si>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</si>
  <si>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</si>
  <si>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</si>
  <si>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</si>
  <si>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</si>
  <si>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</si>
  <si>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</si>
  <si>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</si>
  <si>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</si>
  <si>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</si>
  <si>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</si>
  <si>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</si>
  <si>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</si>
  <si>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</si>
  <si>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</si>
  <si>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</si>
  <si>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</si>
  <si>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</si>
  <si>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</si>
  <si>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</si>
  <si>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</si>
  <si>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</si>
  <si>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</si>
  <si>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</si>
  <si>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</si>
  <si>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</si>
  <si>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</si>
  <si>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</si>
  <si>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</si>
  <si>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</si>
  <si>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</si>
  <si>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</si>
  <si>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</si>
  <si>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</si>
  <si>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</si>
  <si>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</si>
  <si>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</si>
  <si>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</si>
  <si>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</si>
  <si>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</si>
  <si>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</si>
  <si>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</si>
  <si>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</si>
  <si>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</si>
  <si>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</si>
  <si>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</si>
  <si>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</si>
  <si>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</si>
  <si>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</si>
  <si>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</si>
  <si>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</si>
  <si>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</si>
  <si>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</si>
  <si>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</si>
  <si>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</si>
  <si>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</si>
  <si>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</si>
  <si>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</si>
  <si>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</si>
  <si>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</si>
  <si>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</si>
  <si>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</si>
  <si>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</si>
  <si>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</si>
  <si>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</si>
  <si>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</si>
  <si>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</si>
  <si>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</si>
  <si>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</si>
  <si>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</si>
  <si>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</si>
  <si>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</si>
  <si>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</si>
  <si>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</si>
  <si>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</si>
  <si>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</si>
  <si>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</si>
  <si>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</si>
  <si>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</si>
  <si>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</si>
  <si>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</si>
  <si>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</si>
  <si>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</si>
  <si>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</si>
  <si>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</si>
  <si>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</si>
  <si>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</si>
  <si>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</si>
  <si>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</si>
  <si>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</si>
  <si>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</si>
  <si>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</si>
  <si>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</si>
  <si>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</si>
  <si>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</si>
  <si>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</si>
  <si>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</si>
  <si>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</si>
  <si>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</si>
  <si>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</si>
  <si>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</si>
  <si>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</si>
  <si>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</si>
  <si>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</si>
  <si>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</si>
  <si>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</si>
  <si>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</si>
  <si>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</si>
  <si>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</si>
  <si>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</si>
  <si>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</si>
  <si>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</si>
  <si>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</si>
  <si>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</si>
  <si>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</si>
  <si>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</si>
  <si>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</si>
  <si>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</si>
  <si>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</si>
  <si>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</si>
  <si>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</si>
  <si>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</si>
  <si>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</si>
  <si>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</si>
  <si>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</si>
  <si>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</si>
  <si>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</si>
  <si>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</si>
  <si>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</si>
  <si>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</si>
  <si>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</si>
  <si>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</si>
  <si>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</si>
  <si>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</si>
  <si>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</si>
  <si>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</si>
  <si>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</si>
  <si>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</si>
  <si>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</si>
  <si>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</si>
  <si>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</si>
  <si>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</si>
  <si>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</si>
  <si>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</si>
  <si>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</si>
  <si>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</si>
  <si>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</si>
  <si>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</si>
  <si>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</si>
  <si>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</si>
  <si>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</si>
  <si>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</si>
  <si>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</si>
  <si>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</si>
  <si>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</si>
  <si>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</si>
  <si>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</si>
  <si>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</si>
  <si>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</si>
  <si>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</si>
  <si>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</si>
  <si>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</si>
  <si>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</si>
  <si>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</si>
  <si>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</si>
  <si>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</si>
  <si>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</si>
  <si>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</si>
  <si>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</si>
  <si>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</si>
  <si>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</si>
  <si>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</si>
  <si>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</si>
  <si>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</si>
  <si>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</si>
  <si>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</si>
  <si>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</si>
  <si>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</si>
  <si>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</si>
  <si>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</si>
  <si>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</si>
  <si>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</si>
  <si>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</si>
  <si>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</si>
  <si>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</si>
  <si>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</si>
  <si>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</si>
  <si>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</si>
  <si>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</si>
  <si>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</si>
  <si>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</si>
  <si>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</si>
  <si>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</si>
  <si>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</si>
  <si>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</si>
  <si>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</si>
  <si>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</si>
  <si>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</si>
  <si>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</si>
  <si>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</si>
  <si>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</si>
  <si>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</si>
  <si>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</si>
  <si>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</si>
  <si>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</si>
  <si>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</si>
  <si>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</si>
  <si>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</si>
  <si>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</si>
  <si>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</si>
  <si>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</si>
  <si>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</si>
  <si>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</si>
  <si>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</si>
  <si>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</si>
  <si>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</si>
  <si>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</si>
  <si>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</si>
  <si>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</si>
  <si>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</si>
  <si>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</si>
  <si>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</si>
  <si>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</si>
  <si>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</si>
  <si>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</si>
  <si>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</si>
  <si>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</si>
  <si>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</si>
  <si>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</si>
  <si>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</si>
  <si>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</si>
  <si>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</si>
  <si>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</si>
  <si>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</si>
  <si>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</si>
  <si>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</si>
  <si>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</si>
  <si>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</si>
  <si>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</si>
  <si>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</si>
  <si>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</si>
  <si>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</si>
  <si>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</si>
  <si>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</si>
  <si>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</si>
  <si>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</si>
  <si>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</si>
  <si>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</si>
  <si>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</si>
  <si>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</si>
  <si>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</si>
  <si>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</si>
  <si>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</si>
  <si>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</si>
  <si>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</si>
  <si>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</si>
  <si>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</si>
  <si>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</si>
  <si>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</si>
  <si>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</si>
  <si>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</si>
  <si>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</si>
  <si>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</si>
  <si>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</si>
  <si>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</si>
  <si>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</si>
  <si>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</si>
  <si>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</si>
  <si>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</si>
  <si>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</si>
  <si>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</si>
  <si>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</si>
  <si>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</si>
  <si>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</si>
  <si>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</si>
  <si>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</si>
  <si>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</si>
  <si>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</si>
  <si>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</si>
  <si>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</si>
  <si>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</si>
  <si>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</si>
  <si>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</si>
  <si>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</si>
  <si>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</si>
  <si>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</si>
  <si>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</si>
  <si>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</si>
  <si>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</si>
  <si>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</si>
  <si>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</si>
  <si>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</si>
  <si>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</si>
  <si>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</si>
  <si>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</si>
  <si>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</si>
  <si>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</si>
  <si>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</si>
  <si>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</si>
  <si>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</si>
  <si>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</si>
  <si>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</si>
  <si>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</si>
  <si>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</si>
  <si>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</si>
  <si>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</si>
  <si>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</si>
  <si>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</si>
  <si>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</si>
  <si>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</si>
  <si>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</si>
  <si>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</si>
  <si>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</si>
  <si>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</si>
  <si>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</si>
  <si>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</si>
  <si>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</si>
  <si>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</si>
  <si>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</si>
  <si>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</si>
  <si>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</si>
  <si>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</si>
  <si>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</si>
  <si>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</si>
  <si>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</si>
  <si>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</si>
  <si>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</si>
  <si>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</si>
  <si>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</si>
  <si>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</si>
  <si>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</si>
  <si>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</si>
  <si>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</si>
  <si>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</si>
  <si>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</si>
  <si>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</si>
  <si>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</si>
  <si>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</si>
  <si>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</si>
  <si>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</si>
  <si>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</si>
  <si>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</si>
  <si>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</si>
  <si>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</si>
  <si>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</si>
  <si>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</si>
  <si>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</si>
  <si>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</si>
  <si>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</si>
  <si>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</si>
  <si>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</si>
  <si>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</si>
  <si>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</si>
  <si>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</si>
  <si>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</si>
  <si>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</si>
  <si>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</si>
  <si>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</si>
  <si>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</si>
  <si>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</si>
  <si>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</si>
  <si>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</si>
  <si>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</si>
  <si>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</si>
  <si>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</si>
  <si>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</si>
  <si>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</si>
  <si>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</si>
  <si>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</si>
  <si>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</si>
  <si>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</si>
  <si>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</si>
  <si>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</si>
  <si>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</si>
  <si>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</si>
  <si>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</si>
  <si>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</si>
  <si>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</si>
  <si>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</si>
  <si>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</si>
  <si>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</si>
  <si>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</si>
  <si>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</si>
  <si>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</si>
  <si>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</si>
  <si>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</si>
  <si>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</si>
  <si>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</si>
  <si>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</si>
  <si>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</si>
  <si>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</si>
  <si>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</si>
  <si>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</si>
  <si>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</si>
  <si>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</si>
  <si>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</si>
  <si>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</si>
  <si>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</si>
  <si>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</si>
  <si>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</si>
  <si>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</si>
  <si>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</si>
  <si>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</si>
  <si>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</si>
  <si>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</si>
  <si>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</si>
  <si>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</si>
  <si>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</si>
  <si>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</si>
  <si>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</si>
  <si>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</si>
  <si>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</si>
  <si>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</si>
  <si>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</si>
  <si>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</si>
  <si>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</si>
  <si>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</si>
  <si>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</si>
  <si>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</si>
  <si>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</si>
  <si>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</si>
  <si>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</si>
  <si>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</si>
  <si>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</si>
  <si>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</si>
  <si>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</si>
  <si>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</si>
  <si>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</si>
  <si>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</si>
  <si>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</si>
  <si>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</si>
  <si>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</si>
  <si>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</si>
  <si>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</si>
  <si>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</si>
  <si>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</si>
  <si>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</si>
  <si>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</si>
  <si>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</si>
  <si>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</si>
  <si>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</si>
  <si>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</si>
  <si>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</si>
  <si>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</si>
  <si>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</si>
  <si>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</si>
  <si>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</si>
  <si>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</si>
  <si>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</si>
  <si>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</si>
  <si>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</si>
  <si>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</si>
  <si>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</si>
  <si>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</si>
  <si>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</si>
  <si>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</si>
  <si>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</si>
  <si>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</si>
  <si>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</si>
  <si>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</si>
  <si>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</si>
  <si>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</si>
  <si>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</si>
  <si>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</si>
  <si>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</si>
  <si>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</si>
  <si>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</si>
  <si>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</si>
  <si>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</si>
  <si>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</si>
  <si>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</si>
  <si>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</si>
  <si>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</si>
  <si>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</si>
  <si>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</si>
  <si>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</si>
  <si>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</si>
  <si>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</si>
  <si>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</si>
  <si>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</si>
  <si>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</si>
  <si>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</si>
  <si>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</si>
  <si>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</si>
  <si>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</si>
  <si>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</si>
  <si>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</si>
  <si>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</si>
  <si>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</si>
  <si>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</si>
  <si>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</si>
  <si>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</si>
  <si>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</si>
  <si>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</si>
  <si>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</si>
  <si>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</si>
  <si>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</si>
  <si>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</si>
  <si>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</si>
  <si>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</si>
  <si>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</si>
  <si>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</si>
  <si>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</si>
  <si>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</si>
  <si>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</si>
  <si>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</si>
  <si>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</si>
  <si>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</si>
  <si>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</si>
  <si>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</si>
  <si>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</si>
  <si>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</si>
  <si>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</si>
  <si>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</si>
  <si>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</si>
  <si>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</si>
  <si>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</si>
  <si>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</si>
  <si>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</si>
  <si>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</si>
  <si>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</si>
  <si>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</si>
  <si>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</si>
  <si>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</si>
  <si>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</si>
  <si>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</si>
  <si>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</si>
  <si>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</si>
  <si>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</si>
  <si>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</si>
  <si>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</si>
  <si>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</si>
  <si>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</si>
  <si>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</si>
  <si>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</si>
  <si>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</si>
  <si>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</si>
  <si>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</si>
  <si>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</si>
  <si>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</si>
  <si>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</si>
  <si>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</si>
  <si>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</si>
  <si>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</si>
  <si>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</si>
  <si>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</si>
  <si>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</si>
  <si>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</si>
  <si>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</si>
  <si>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</si>
  <si>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</si>
  <si>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</si>
  <si>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</si>
  <si>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</si>
  <si>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</si>
  <si>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</si>
  <si>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</si>
  <si>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</si>
  <si>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</si>
  <si>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</si>
  <si>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</si>
  <si>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</si>
  <si>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</si>
  <si>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</si>
  <si>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</si>
  <si>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</si>
  <si>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</si>
  <si>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</si>
  <si>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</si>
  <si>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</si>
  <si>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</si>
  <si>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</si>
  <si>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</si>
  <si>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</si>
  <si>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</si>
  <si>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</si>
  <si>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</si>
  <si>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</si>
  <si>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</si>
  <si>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</si>
  <si>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</si>
  <si>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</si>
  <si>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</si>
  <si>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</si>
  <si>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</si>
  <si>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</si>
  <si>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</si>
  <si>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</si>
  <si>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</si>
  <si>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</si>
  <si>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</si>
  <si>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</si>
  <si>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</si>
  <si>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</si>
  <si>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</si>
  <si>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</si>
  <si>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</si>
  <si>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</si>
  <si>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</si>
  <si>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</si>
  <si>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</si>
  <si>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</si>
  <si>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</si>
  <si>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</si>
  <si>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</si>
  <si>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</si>
  <si>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</si>
  <si>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</si>
  <si>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</si>
  <si>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</si>
  <si>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</si>
  <si>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</si>
  <si>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</si>
  <si>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</si>
  <si>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</si>
  <si>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</si>
  <si>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</si>
  <si>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</si>
  <si>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</si>
  <si>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</si>
  <si>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</si>
  <si>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</si>
  <si>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</si>
  <si>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</si>
  <si>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</si>
  <si>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</si>
  <si>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</si>
  <si>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</si>
  <si>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</si>
  <si>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</si>
  <si>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</si>
  <si>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</si>
  <si>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</si>
  <si>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</si>
  <si>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</si>
  <si>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</si>
  <si>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</si>
  <si>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</si>
  <si>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</si>
  <si>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</si>
  <si>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</si>
  <si>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</si>
  <si>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</si>
  <si>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</si>
  <si>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</si>
  <si>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</si>
  <si>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</si>
  <si>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</si>
  <si>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</si>
  <si>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</si>
  <si>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</si>
  <si>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</si>
  <si>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</si>
  <si>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</si>
  <si>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</si>
  <si>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</si>
  <si>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</si>
  <si>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</si>
  <si>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</si>
  <si>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</si>
  <si>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</si>
  <si>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</si>
  <si>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</si>
  <si>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</si>
  <si>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</si>
  <si>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</si>
  <si>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</si>
  <si>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</si>
  <si>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</si>
  <si>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</si>
  <si>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</si>
  <si>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</si>
  <si>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</si>
  <si>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</si>
  <si>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</si>
  <si>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</si>
  <si>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</si>
  <si>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</si>
  <si>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</si>
  <si>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</si>
  <si>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</si>
  <si>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</si>
  <si>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</si>
  <si>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</si>
  <si>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</si>
  <si>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</si>
  <si>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</si>
  <si>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</si>
  <si>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</si>
  <si>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</si>
  <si>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</si>
  <si>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</si>
  <si>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</si>
  <si>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</si>
  <si>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</si>
  <si>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</si>
  <si>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</si>
  <si>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</si>
  <si>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</si>
  <si>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</si>
  <si>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</si>
  <si>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</si>
  <si>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</si>
  <si>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</si>
  <si>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</si>
  <si>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</si>
  <si>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</si>
  <si>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</si>
  <si>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</si>
  <si>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</si>
  <si>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</si>
  <si>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</si>
  <si>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</si>
  <si>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</si>
  <si>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</si>
  <si>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</si>
  <si>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</si>
  <si>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</si>
  <si>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</si>
  <si>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</si>
  <si>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</si>
  <si>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</si>
  <si>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</si>
  <si>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</si>
  <si>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</si>
  <si>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</si>
  <si>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</si>
  <si>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</si>
  <si>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</si>
  <si>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</si>
  <si>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</si>
  <si>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</si>
  <si>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</si>
  <si>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</si>
  <si>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</si>
  <si>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</si>
  <si>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</si>
  <si>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</si>
  <si>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</si>
  <si>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</si>
  <si>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</si>
  <si>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</si>
  <si>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</si>
  <si>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</si>
  <si>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</si>
  <si>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</si>
  <si>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</si>
  <si>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</si>
  <si>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</si>
  <si>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</si>
  <si>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</si>
  <si>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</si>
  <si>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</si>
  <si>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</si>
  <si>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</si>
  <si>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</si>
  <si>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</si>
  <si>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</si>
  <si>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</si>
  <si>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</si>
  <si>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</si>
  <si>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</si>
  <si>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</si>
  <si>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</si>
  <si>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</si>
  <si>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</si>
  <si>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</si>
  <si>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</si>
  <si>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</si>
  <si>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</si>
  <si>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</si>
  <si>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</si>
  <si>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</si>
  <si>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</si>
  <si>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</si>
  <si>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</si>
  <si>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</si>
  <si>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</si>
  <si>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</si>
  <si>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</si>
  <si>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</si>
  <si>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</si>
  <si>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</si>
  <si>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</si>
  <si>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</si>
  <si>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</si>
  <si>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</si>
  <si>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</si>
  <si>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</si>
  <si>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</si>
  <si>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</si>
  <si>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</si>
  <si>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</si>
  <si>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</si>
  <si>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</si>
  <si>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</si>
  <si>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</si>
  <si>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</si>
  <si>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</si>
  <si>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</si>
  <si>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</si>
  <si>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</si>
  <si>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</si>
  <si>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</si>
  <si>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</si>
  <si>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</si>
  <si>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</si>
  <si>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</si>
  <si>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</si>
  <si>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</si>
  <si>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</si>
  <si>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</si>
  <si>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</si>
  <si>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</si>
  <si>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</si>
  <si>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</si>
  <si>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</si>
  <si>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</si>
  <si>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</si>
  <si>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</si>
  <si>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</si>
  <si>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</si>
  <si>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</si>
  <si>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</si>
  <si>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</si>
  <si>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</si>
  <si>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</si>
  <si>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</si>
  <si>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</si>
  <si>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</si>
  <si>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</si>
  <si>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</si>
  <si>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</si>
  <si>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</si>
  <si>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</si>
  <si>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</si>
  <si>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</si>
  <si>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</si>
  <si>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</si>
  <si>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</si>
  <si>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</si>
  <si>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</si>
  <si>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</si>
  <si>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</si>
  <si>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</si>
  <si>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</si>
  <si>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</si>
  <si>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</si>
  <si>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</si>
  <si>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</si>
  <si>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</si>
  <si>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</si>
  <si>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</si>
  <si>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</si>
  <si>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</si>
  <si>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</si>
  <si>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</si>
  <si>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</si>
  <si>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</si>
  <si>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</si>
  <si>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</si>
  <si>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</si>
  <si>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</si>
  <si>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</si>
  <si>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</si>
  <si>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</si>
  <si>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</si>
  <si>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</si>
  <si>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</si>
  <si>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</si>
  <si>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</si>
  <si>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</si>
  <si>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</si>
  <si>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</si>
  <si>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</si>
  <si>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</si>
  <si>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</si>
  <si>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</si>
  <si>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</si>
  <si>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</si>
  <si>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</si>
  <si>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</si>
  <si>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</si>
  <si>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</si>
  <si>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</si>
  <si>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</si>
  <si>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</si>
  <si>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</si>
  <si>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</si>
  <si>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</si>
  <si>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</si>
  <si>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</si>
  <si>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</si>
  <si>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</si>
  <si>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</si>
  <si>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</si>
  <si>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</si>
  <si>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</si>
  <si>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</si>
  <si>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</si>
  <si>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</si>
  <si>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</si>
  <si>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</si>
  <si>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</si>
  <si>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</si>
  <si>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</si>
  <si>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</si>
  <si>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</si>
  <si>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</si>
  <si>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</si>
  <si>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</si>
  <si>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</si>
  <si>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</si>
  <si>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</si>
  <si>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</si>
  <si>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</si>
  <si>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</si>
  <si>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</si>
  <si>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</si>
  <si>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</si>
  <si>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</si>
  <si>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</si>
  <si>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</si>
  <si>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</si>
  <si>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</si>
  <si>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</si>
  <si>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</si>
  <si>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</si>
  <si>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</si>
  <si>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</si>
  <si>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</si>
  <si>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</si>
  <si>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</si>
  <si>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</si>
  <si>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</si>
  <si>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</si>
  <si>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</si>
  <si>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</si>
  <si>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</si>
  <si>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</si>
  <si>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</si>
  <si>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</si>
  <si>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</si>
  <si>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</si>
  <si>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</si>
  <si>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</si>
  <si>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</si>
  <si>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</si>
  <si>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</si>
  <si>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</si>
  <si>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</si>
  <si>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</si>
  <si>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</si>
  <si>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</si>
  <si>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</si>
  <si>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</si>
  <si>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</si>
  <si>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</si>
  <si>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</si>
  <si>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</si>
  <si>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</si>
  <si>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</si>
  <si>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</si>
  <si>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</si>
  <si>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</si>
  <si>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</si>
  <si>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</si>
  <si>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</si>
  <si>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</si>
  <si>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</si>
  <si>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</si>
  <si>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</si>
  <si>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</si>
  <si>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</si>
  <si>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</si>
  <si>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</si>
  <si>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</si>
  <si>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</si>
  <si>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</si>
  <si>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</si>
  <si>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</si>
  <si>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</si>
  <si>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</si>
  <si>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</si>
  <si>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</si>
  <si>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</si>
  <si>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</si>
  <si>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</si>
  <si>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</si>
  <si>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</si>
  <si>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</si>
  <si>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</si>
  <si>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</si>
  <si>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</si>
  <si>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</si>
  <si>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</si>
  <si>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</si>
  <si>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</si>
  <si>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</si>
  <si>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</si>
  <si>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</si>
  <si>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</si>
  <si>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</si>
  <si>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</si>
  <si>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</si>
  <si>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</si>
  <si>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</si>
  <si>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</si>
  <si>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</si>
  <si>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</si>
  <si>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</si>
  <si>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</si>
  <si>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</si>
  <si>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</si>
  <si>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</si>
  <si>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</si>
  <si>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</si>
  <si>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</si>
  <si>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</si>
  <si>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</si>
  <si>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</si>
  <si>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</si>
  <si>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</si>
  <si>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</si>
  <si>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</si>
  <si>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</si>
  <si>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</si>
  <si>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</si>
  <si>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</si>
  <si>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</si>
  <si>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</si>
  <si>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</si>
  <si>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</si>
  <si>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</si>
  <si>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</si>
  <si>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</si>
  <si>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</si>
  <si>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</si>
  <si>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</si>
  <si>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</si>
  <si>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</si>
  <si>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</si>
  <si>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</si>
  <si>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</si>
  <si>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</si>
  <si>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</si>
  <si>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</si>
  <si>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</si>
  <si>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</si>
  <si>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</si>
  <si>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</si>
  <si>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</si>
  <si>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</si>
  <si>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</si>
  <si>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</si>
  <si>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</si>
  <si>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</si>
  <si>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</si>
  <si>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</si>
  <si>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</si>
  <si>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</si>
  <si>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</si>
  <si>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</si>
  <si>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</si>
  <si>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</si>
  <si>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</si>
  <si>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</si>
  <si>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</si>
  <si>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</si>
  <si>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</si>
  <si>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</si>
  <si>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</si>
  <si>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</si>
  <si>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</si>
  <si>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</si>
  <si>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</si>
  <si>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</si>
  <si>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</si>
  <si>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</si>
  <si>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</si>
  <si>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</si>
  <si>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</si>
  <si>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</si>
  <si>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</si>
  <si>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</si>
  <si>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</si>
  <si>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</si>
  <si>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</si>
  <si>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</si>
  <si>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</si>
  <si>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</si>
  <si>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</si>
  <si>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</si>
  <si>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</si>
  <si>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</si>
  <si>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</si>
  <si>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</si>
  <si>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</si>
  <si>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</si>
  <si>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</si>
  <si>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</si>
  <si>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</si>
  <si>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</si>
  <si>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</si>
  <si>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</si>
  <si>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</si>
  <si>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</si>
  <si>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</si>
  <si>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</si>
  <si>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</si>
  <si>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</si>
  <si>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</si>
  <si>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</si>
  <si>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</si>
  <si>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</si>
  <si>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</si>
  <si>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</si>
  <si>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</si>
  <si>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</si>
  <si>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</si>
  <si>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</si>
  <si>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</si>
  <si>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</si>
  <si>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</si>
  <si>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</si>
  <si>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</si>
  <si>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</si>
  <si>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</si>
  <si>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</si>
  <si>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</si>
  <si>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</si>
  <si>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</si>
  <si>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</si>
  <si>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</si>
  <si>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</si>
  <si>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</si>
  <si>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</si>
  <si>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</si>
  <si>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</si>
  <si>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</si>
  <si>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</si>
  <si>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</si>
  <si>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</si>
  <si>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</si>
  <si>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</si>
  <si>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</si>
  <si>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</si>
  <si>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</si>
  <si>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</si>
  <si>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</si>
  <si>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</si>
  <si>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</si>
  <si>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</si>
  <si>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</si>
  <si>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</si>
  <si>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</si>
  <si>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</si>
  <si>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</si>
  <si>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</si>
  <si>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</si>
  <si>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</si>
  <si>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</si>
  <si>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</si>
  <si>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</si>
  <si>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</si>
  <si>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</si>
  <si>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</si>
  <si>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</si>
  <si>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</si>
  <si>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</si>
  <si>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</si>
  <si>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</si>
  <si>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</si>
  <si>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</si>
  <si>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</si>
  <si>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</si>
  <si>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</si>
  <si>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</si>
  <si>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</si>
  <si>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</si>
  <si>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</si>
  <si>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</si>
  <si>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</si>
  <si>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</si>
  <si>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</si>
  <si>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</si>
  <si>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</si>
  <si>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</si>
  <si>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</si>
  <si>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</si>
  <si>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</si>
  <si>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</si>
  <si>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</si>
  <si>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</si>
  <si>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</si>
  <si>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</si>
  <si>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</si>
  <si>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</si>
  <si>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</si>
  <si>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</si>
  <si>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</si>
  <si>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</si>
  <si>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</si>
  <si>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</si>
  <si>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</si>
  <si>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</si>
  <si>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</si>
  <si>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</si>
  <si>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</si>
  <si>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</si>
  <si>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</si>
  <si>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</si>
  <si>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</si>
  <si>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</si>
  <si>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</si>
  <si>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</si>
  <si>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</si>
  <si>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</si>
  <si>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</si>
  <si>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</si>
  <si>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</si>
  <si>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</si>
  <si>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</si>
  <si>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</si>
  <si>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</si>
  <si>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</si>
  <si>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</si>
  <si>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</si>
  <si>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</si>
  <si>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</si>
  <si>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</si>
  <si>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</si>
  <si>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</si>
  <si>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</si>
  <si>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</si>
  <si>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</si>
  <si>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</si>
  <si>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</si>
  <si>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</si>
  <si>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</si>
  <si>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</si>
  <si>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</si>
  <si>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</si>
  <si>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</si>
  <si>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</si>
  <si>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</si>
  <si>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</si>
  <si>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</si>
  <si>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</si>
  <si>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</si>
  <si>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</si>
  <si>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</si>
  <si>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</si>
  <si>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</si>
  <si>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</si>
  <si>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</si>
  <si>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</si>
  <si>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</si>
  <si>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</si>
  <si>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</si>
  <si>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</si>
  <si>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</si>
  <si>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</si>
  <si>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</si>
  <si>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</si>
  <si>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</si>
  <si>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</si>
  <si>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</si>
  <si>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</si>
  <si>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</si>
  <si>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</si>
  <si>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</si>
  <si>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</si>
  <si>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</si>
  <si>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</si>
  <si>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</si>
  <si>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</si>
  <si>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</si>
  <si>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</si>
  <si>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</si>
  <si>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</si>
  <si>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</si>
  <si>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</si>
  <si>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</si>
  <si>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</si>
  <si>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</si>
  <si>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</si>
  <si>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</si>
  <si>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</si>
  <si>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</si>
  <si>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</si>
  <si>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</si>
  <si>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</si>
  <si>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</si>
  <si>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</si>
  <si>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</si>
  <si>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</si>
  <si>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</si>
  <si>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</si>
  <si>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</si>
  <si>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</si>
  <si>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</si>
  <si>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</si>
  <si>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</si>
  <si>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</si>
  <si>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</si>
  <si>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</si>
  <si>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</si>
  <si>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</si>
  <si>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</si>
  <si>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</si>
  <si>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</si>
  <si>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</si>
  <si>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</si>
  <si>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</si>
  <si>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</si>
  <si>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</si>
  <si>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</si>
  <si>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</si>
  <si>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</si>
  <si>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</si>
  <si>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</si>
  <si>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</si>
  <si>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</si>
  <si>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</si>
  <si>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</si>
  <si>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</si>
  <si>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</si>
  <si>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</si>
  <si>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</si>
  <si>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</si>
  <si>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</si>
  <si>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</si>
  <si>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</si>
  <si>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</si>
  <si>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</si>
  <si>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</si>
  <si>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</si>
  <si>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</si>
  <si>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</si>
  <si>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</si>
  <si>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</si>
  <si>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</si>
  <si>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</si>
  <si>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</si>
  <si>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</si>
  <si>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</si>
  <si>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</si>
  <si>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</si>
  <si>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</si>
  <si>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</si>
  <si>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</si>
  <si>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</si>
  <si>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</si>
  <si>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</si>
  <si>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</si>
  <si>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</si>
  <si>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</si>
  <si>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</si>
  <si>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</si>
  <si>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</si>
  <si>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</si>
  <si>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</si>
  <si>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</si>
  <si>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</si>
  <si>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</si>
  <si>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</si>
  <si>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</si>
  <si>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</si>
  <si>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</si>
  <si>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</si>
  <si>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</si>
  <si>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</si>
  <si>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</si>
  <si>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</si>
  <si>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</si>
  <si>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</si>
  <si>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</si>
  <si>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</si>
  <si>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</si>
  <si>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</si>
  <si>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</si>
  <si>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</si>
  <si>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</si>
  <si>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</si>
  <si>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</si>
  <si>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</si>
  <si>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</si>
  <si>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</si>
  <si>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</si>
  <si>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</si>
  <si>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</si>
  <si>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</si>
  <si>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</si>
  <si>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</si>
  <si>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</si>
  <si>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</si>
  <si>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</si>
  <si>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</si>
  <si>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</si>
  <si>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</si>
  <si>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</si>
  <si>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</si>
  <si>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</si>
  <si>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</si>
  <si>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</si>
  <si>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</si>
  <si>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</si>
  <si>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</si>
  <si>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</si>
  <si>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</si>
  <si>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</si>
  <si>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</si>
  <si>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</si>
  <si>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</si>
  <si>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</si>
  <si>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</si>
  <si>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</si>
  <si>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</si>
  <si>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</si>
  <si>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</si>
  <si>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</si>
  <si>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</si>
  <si>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</si>
  <si>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</si>
  <si>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</si>
  <si>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</si>
  <si>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</si>
  <si>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</si>
  <si>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</si>
  <si>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</si>
  <si>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</si>
  <si>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</si>
  <si>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</si>
  <si>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</si>
  <si>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</si>
  <si>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</si>
  <si>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</si>
  <si>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</si>
  <si>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</si>
  <si>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</si>
  <si>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</si>
  <si>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</si>
  <si>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</si>
  <si>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</si>
  <si>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</si>
  <si>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</si>
  <si>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</si>
  <si>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</si>
  <si>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</si>
  <si>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</si>
  <si>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</si>
  <si>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</si>
  <si>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</si>
  <si>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</si>
  <si>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</si>
  <si>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</si>
  <si>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</si>
  <si>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</si>
  <si>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</si>
  <si>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</si>
  <si>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</si>
  <si>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</si>
  <si>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</si>
  <si>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</si>
  <si>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</si>
  <si>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</si>
  <si>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</si>
  <si>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</si>
  <si>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</si>
  <si>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</si>
  <si>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</si>
  <si>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</si>
  <si>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</si>
  <si>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</si>
  <si>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</si>
  <si>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</si>
  <si>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</si>
  <si>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</si>
  <si>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</si>
  <si>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</si>
  <si>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</si>
  <si>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</si>
  <si>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</si>
  <si>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</si>
  <si>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</si>
  <si>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</si>
  <si>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</si>
  <si>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</si>
  <si>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</si>
  <si>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</si>
  <si>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</si>
  <si>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</si>
  <si>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</si>
  <si>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</si>
  <si>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</si>
  <si>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</si>
  <si>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</si>
  <si>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</si>
  <si>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</si>
  <si>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</si>
  <si>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</si>
  <si>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</si>
  <si>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</si>
  <si>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</si>
  <si>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</si>
  <si>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</si>
  <si>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</si>
  <si>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</si>
  <si>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</si>
  <si>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</si>
  <si>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</si>
  <si>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</si>
  <si>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</si>
  <si>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</si>
  <si>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</si>
  <si>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</si>
  <si>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</si>
  <si>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</si>
  <si>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</si>
  <si>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</si>
  <si>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</si>
  <si>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</si>
  <si>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</si>
  <si>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</si>
  <si>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</si>
  <si>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</si>
  <si>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</si>
  <si>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</si>
  <si>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</si>
  <si>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</si>
  <si>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</si>
  <si>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</si>
  <si>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</si>
  <si>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</si>
  <si>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</si>
  <si>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</si>
  <si>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</si>
  <si>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</si>
  <si>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</si>
  <si>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</si>
  <si>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</si>
  <si>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</si>
  <si>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</si>
  <si>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</si>
  <si>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</si>
  <si>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</si>
  <si>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</si>
  <si>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</si>
  <si>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</si>
  <si>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</si>
  <si>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</si>
  <si>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</si>
  <si>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</si>
  <si>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</si>
  <si>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</si>
  <si>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</si>
  <si>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</si>
  <si>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</si>
  <si>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</si>
  <si>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</si>
  <si>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</si>
  <si>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</si>
  <si>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</si>
  <si>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</si>
  <si>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</si>
  <si>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</si>
  <si>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</si>
  <si>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</si>
  <si>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</si>
  <si>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</si>
  <si>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</si>
  <si>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</si>
  <si>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</si>
  <si>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</si>
  <si>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</si>
  <si>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</si>
  <si>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</si>
  <si>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</si>
  <si>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</si>
  <si>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</si>
  <si>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</si>
  <si>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</si>
  <si>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</si>
  <si>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</si>
  <si>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</si>
  <si>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</si>
  <si>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</si>
  <si>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</si>
  <si>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</si>
  <si>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</si>
  <si>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</si>
  <si>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</si>
  <si>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</si>
  <si>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</si>
  <si>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</si>
  <si>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</si>
  <si>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</si>
  <si>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</si>
  <si>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</si>
  <si>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</si>
  <si>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</si>
  <si>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</si>
  <si>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</si>
  <si>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</si>
  <si>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</si>
  <si>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</si>
  <si>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</si>
  <si>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</si>
  <si>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</si>
  <si>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</si>
  <si>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</si>
  <si>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</si>
  <si>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</si>
  <si>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</si>
  <si>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</si>
  <si>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</si>
  <si>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</si>
  <si>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</si>
  <si>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</si>
  <si>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</si>
  <si>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</si>
  <si>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</si>
  <si>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</si>
  <si>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</si>
  <si>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</si>
  <si>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</si>
  <si>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</si>
  <si>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</si>
  <si>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</si>
  <si>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</si>
  <si>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</si>
  <si>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</si>
  <si>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</si>
  <si>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</si>
  <si>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</si>
  <si>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</si>
  <si>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</si>
  <si>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</si>
  <si>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</si>
  <si>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</si>
  <si>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</si>
  <si>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</si>
  <si>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</si>
  <si>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</si>
  <si>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</si>
  <si>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</si>
  <si>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</si>
  <si>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</si>
  <si>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</si>
  <si>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</si>
  <si>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</si>
  <si>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</si>
  <si>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</si>
  <si>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</si>
  <si>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</si>
  <si>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</si>
  <si>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</si>
  <si>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</si>
  <si>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</si>
  <si>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</si>
  <si>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</si>
  <si>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</si>
  <si>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</si>
  <si>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</si>
  <si>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</si>
  <si>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</si>
  <si>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</si>
  <si>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</si>
  <si>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</si>
  <si>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</si>
  <si>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</si>
  <si>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</si>
  <si>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</si>
  <si>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</si>
  <si>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</si>
  <si>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</si>
  <si>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</si>
  <si>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</si>
  <si>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</si>
  <si>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</si>
  <si>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</si>
  <si>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</si>
  <si>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</si>
  <si>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</si>
  <si>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</si>
  <si>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</si>
  <si>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</si>
  <si>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</si>
  <si>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</si>
  <si>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</si>
  <si>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</si>
  <si>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</si>
  <si>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</si>
  <si>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</si>
  <si>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</si>
  <si>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</si>
  <si>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</si>
  <si>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</si>
  <si>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</si>
  <si>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</si>
  <si>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</si>
  <si>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</si>
  <si>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</si>
  <si>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</si>
  <si>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</si>
  <si>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</si>
  <si>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</si>
  <si>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</si>
  <si>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</si>
  <si>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</si>
  <si>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</si>
  <si>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</si>
  <si>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</si>
  <si>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</si>
  <si>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</si>
  <si>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</si>
  <si>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</si>
  <si>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</si>
  <si>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</si>
  <si>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</si>
  <si>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</si>
  <si>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</si>
  <si>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</si>
  <si>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</si>
  <si>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</si>
  <si>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</si>
  <si>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</si>
  <si>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</si>
  <si>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</si>
  <si>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</si>
  <si>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</si>
  <si>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</si>
  <si>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</si>
  <si>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</si>
  <si>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</si>
  <si>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</si>
  <si>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</si>
  <si>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</si>
  <si>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</si>
  <si>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</si>
  <si>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</si>
  <si>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</si>
  <si>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</si>
  <si>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</si>
  <si>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</si>
  <si>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</si>
  <si>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</si>
  <si>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</si>
  <si>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</si>
  <si>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</si>
  <si>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</si>
  <si>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</si>
  <si>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</si>
  <si>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</si>
  <si>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</si>
  <si>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</si>
  <si>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</si>
  <si>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</si>
  <si>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</si>
  <si>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</si>
  <si>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</si>
  <si>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</si>
  <si>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</si>
  <si>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</si>
  <si>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</si>
  <si>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</si>
  <si>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</si>
  <si>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</si>
  <si>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</si>
  <si>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</si>
  <si>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</si>
  <si>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</si>
  <si>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</si>
  <si>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</si>
  <si>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</si>
  <si>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</si>
  <si>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</si>
  <si>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</si>
  <si>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</si>
  <si>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</si>
  <si>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</si>
  <si>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</si>
  <si>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</si>
  <si>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</si>
  <si>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</si>
  <si>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</si>
  <si>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</si>
  <si>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</si>
  <si>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</si>
  <si>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</si>
  <si>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</si>
  <si>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</si>
  <si>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</si>
  <si>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</si>
  <si>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</si>
  <si>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</si>
  <si>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</si>
  <si>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</si>
  <si>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</si>
  <si>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</si>
  <si>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</si>
  <si>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</si>
  <si>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</si>
  <si>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</si>
  <si>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</si>
  <si>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</si>
  <si>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</si>
  <si>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</si>
  <si>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</si>
  <si>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</si>
  <si>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</si>
  <si>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</si>
  <si>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</si>
  <si>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</si>
  <si>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</si>
  <si>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</si>
  <si>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</si>
  <si>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</si>
  <si>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</si>
  <si>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</si>
  <si>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</si>
  <si>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</si>
  <si>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</si>
  <si>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</si>
  <si>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</si>
  <si>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</si>
  <si>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</si>
  <si>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</si>
  <si>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</si>
  <si>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</si>
  <si>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</si>
  <si>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</si>
  <si>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</si>
  <si>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</si>
  <si>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</si>
  <si>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</si>
  <si>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</si>
  <si>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</si>
  <si>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</si>
  <si>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</si>
  <si>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</si>
  <si>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</si>
  <si>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</si>
  <si>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</si>
  <si>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</si>
  <si>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</si>
  <si>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</si>
  <si>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</si>
  <si>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</si>
  <si>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</si>
  <si>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</si>
  <si>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</si>
  <si>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</si>
  <si>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</si>
  <si>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</si>
  <si>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</si>
  <si>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</si>
  <si>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</si>
  <si>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</si>
  <si>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</si>
  <si>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</si>
  <si>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</si>
  <si>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</si>
  <si>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</si>
  <si>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</si>
  <si>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</si>
  <si>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</si>
  <si>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</si>
  <si>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</si>
  <si>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</si>
  <si>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</si>
  <si>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</si>
  <si>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</si>
  <si>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</si>
  <si>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</si>
  <si>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</si>
  <si>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</si>
  <si>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</si>
  <si>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</si>
  <si>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</si>
  <si>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</si>
  <si>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</si>
  <si>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</si>
  <si>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</si>
  <si>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</si>
  <si>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</si>
  <si>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</si>
  <si>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</si>
  <si>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</si>
  <si>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</si>
  <si>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</si>
  <si>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</si>
  <si>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</si>
  <si>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</si>
  <si>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</si>
  <si>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</si>
  <si>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</si>
  <si>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</si>
  <si>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</si>
  <si>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</si>
  <si>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</si>
  <si>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</si>
  <si>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</si>
  <si>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</si>
  <si>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</si>
  <si>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</si>
  <si>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</si>
  <si>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</si>
  <si>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</si>
  <si>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</si>
  <si>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</si>
  <si>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</si>
  <si>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</si>
  <si>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</si>
  <si>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</si>
  <si>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</si>
  <si>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</si>
  <si>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</si>
  <si>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</si>
  <si>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</si>
  <si>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</si>
  <si>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</si>
  <si>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</si>
  <si>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</si>
  <si>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</si>
  <si>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</si>
  <si>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</si>
  <si>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</si>
  <si>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</si>
  <si>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</si>
  <si>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</si>
  <si>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</si>
  <si>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</si>
  <si>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</si>
  <si>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</si>
  <si>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</si>
  <si>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</si>
  <si>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</si>
  <si>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</si>
  <si>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</si>
  <si>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</si>
  <si>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</si>
  <si>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</si>
  <si>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</si>
  <si>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</si>
  <si>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</si>
  <si>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</si>
  <si>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</si>
  <si>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</si>
  <si>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</si>
  <si>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</si>
  <si>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</si>
  <si>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</si>
  <si>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</si>
  <si>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</si>
  <si>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</si>
  <si>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</si>
  <si>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</si>
  <si>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</si>
  <si>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</si>
  <si>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</si>
  <si>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</si>
  <si>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</si>
  <si>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</si>
  <si>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</si>
  <si>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</si>
  <si>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</si>
  <si>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</si>
  <si>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</si>
  <si>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</si>
  <si>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</si>
  <si>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</si>
  <si>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</si>
  <si>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</si>
  <si>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</si>
  <si>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</si>
  <si>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</si>
  <si>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</si>
  <si>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</si>
  <si>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</si>
  <si>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</si>
  <si>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</si>
  <si>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</si>
  <si>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</si>
  <si>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</si>
  <si>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</si>
  <si>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</si>
  <si>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</si>
  <si>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</si>
  <si>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</si>
  <si>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</si>
  <si>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</si>
  <si>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</si>
  <si>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</si>
  <si>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</si>
  <si>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</si>
  <si>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</si>
  <si>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</si>
  <si>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</si>
  <si>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</si>
  <si>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</si>
  <si>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</si>
  <si>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</si>
  <si>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</si>
  <si>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</si>
  <si>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</si>
  <si>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</si>
  <si>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</si>
  <si>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</si>
  <si>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</si>
  <si>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</si>
  <si>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</si>
  <si>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</si>
  <si>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</si>
  <si>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</si>
  <si>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</si>
  <si>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</si>
  <si>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</si>
  <si>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</si>
  <si>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</si>
  <si>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</si>
  <si>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</si>
  <si>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</si>
  <si>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</si>
  <si>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</si>
  <si>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</si>
  <si>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</si>
  <si>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</si>
  <si>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</si>
  <si>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</si>
  <si>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</si>
  <si>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</si>
  <si>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</si>
  <si>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</si>
  <si>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</si>
  <si>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</si>
  <si>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</si>
  <si>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</si>
  <si>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</si>
  <si>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</si>
  <si>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</si>
  <si>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</si>
  <si>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</si>
  <si>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</si>
  <si>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</si>
  <si>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</si>
  <si>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</si>
  <si>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</si>
  <si>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</si>
  <si>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</si>
  <si>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</si>
  <si>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</si>
  <si>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</si>
  <si>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</si>
  <si>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</si>
  <si>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</si>
  <si>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</si>
  <si>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</si>
  <si>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</si>
  <si>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</si>
  <si>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</si>
  <si>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</si>
  <si>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</si>
  <si>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</si>
  <si>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</si>
  <si>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</si>
  <si>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</si>
  <si>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</si>
  <si>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</si>
  <si>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</si>
  <si>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</si>
  <si>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</si>
  <si>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</si>
  <si>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</si>
  <si>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</si>
  <si>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</si>
  <si>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</si>
  <si>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</si>
  <si>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</si>
  <si>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</si>
  <si>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</si>
  <si>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</si>
  <si>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</si>
  <si>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</si>
  <si>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</si>
  <si>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</si>
  <si>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</si>
  <si>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</si>
  <si>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</si>
  <si>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</si>
  <si>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</si>
  <si>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</si>
  <si>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</si>
  <si>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</si>
  <si>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</si>
  <si>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</si>
  <si>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</si>
  <si>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</si>
  <si>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</si>
  <si>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</si>
  <si>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</si>
  <si>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</si>
  <si>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</si>
  <si>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</si>
  <si>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</si>
  <si>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</si>
  <si>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</si>
  <si>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</si>
  <si>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</si>
  <si>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</si>
  <si>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</si>
  <si>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</si>
  <si>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</si>
  <si>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</si>
  <si>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</si>
  <si>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</si>
  <si>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</si>
  <si>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</si>
  <si>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</si>
  <si>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</si>
  <si>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</si>
  <si>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</si>
  <si>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</si>
  <si>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</si>
  <si>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</si>
  <si>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</si>
  <si>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</si>
  <si>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</si>
  <si>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</si>
  <si>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</si>
  <si>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</si>
  <si>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</si>
  <si>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</si>
  <si>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</si>
  <si>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</si>
  <si>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</si>
  <si>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</si>
  <si>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</si>
  <si>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</si>
  <si>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</si>
  <si>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</si>
  <si>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</si>
  <si>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</si>
  <si>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</si>
  <si>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</si>
  <si>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</si>
  <si>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</si>
  <si>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</si>
  <si>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</si>
  <si>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</si>
  <si>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</si>
  <si>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</si>
  <si>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</si>
  <si>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</si>
  <si>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</si>
  <si>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</si>
  <si>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</si>
  <si>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</si>
  <si>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</si>
  <si>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</si>
  <si>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</si>
  <si>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</si>
  <si>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</si>
  <si>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</si>
  <si>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</si>
  <si>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</si>
  <si>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</si>
  <si>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</si>
  <si>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</si>
  <si>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</si>
  <si>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</si>
  <si>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</si>
  <si>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</si>
  <si>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</si>
  <si>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</si>
  <si>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</si>
  <si>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</si>
  <si>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</si>
  <si>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</si>
  <si>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</si>
  <si>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</si>
  <si>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</si>
  <si>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</si>
  <si>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</si>
  <si>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</si>
  <si>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</si>
  <si>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</si>
  <si>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</si>
  <si>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</si>
  <si>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</si>
  <si>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</si>
  <si>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</si>
  <si>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</si>
  <si>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</si>
  <si>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</si>
  <si>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</si>
  <si>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</si>
  <si>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</si>
  <si>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</si>
  <si>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</si>
  <si>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</si>
  <si>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</si>
  <si>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</si>
  <si>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</si>
  <si>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</si>
  <si>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</si>
  <si>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</si>
  <si>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</si>
  <si>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</si>
  <si>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</si>
  <si>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</si>
  <si>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</si>
  <si>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</si>
  <si>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</si>
  <si>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</si>
  <si>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</si>
  <si>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</si>
  <si>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</si>
  <si>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</si>
  <si>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</si>
  <si>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</si>
  <si>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</si>
  <si>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</si>
  <si>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</si>
  <si>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</si>
  <si>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</si>
  <si>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</si>
  <si>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</si>
  <si>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</si>
  <si>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</si>
  <si>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</si>
  <si>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</si>
  <si>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</si>
  <si>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</si>
  <si>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</si>
  <si>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</si>
  <si>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</si>
  <si>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</si>
  <si>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</si>
  <si>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</si>
  <si>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</si>
  <si>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</si>
  <si>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</si>
  <si>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</si>
  <si>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</si>
  <si>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</si>
  <si>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</si>
  <si>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</si>
  <si>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</si>
  <si>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</si>
  <si>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</si>
  <si>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</si>
  <si>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</si>
  <si>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</si>
  <si>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</si>
  <si>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</si>
  <si>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</si>
  <si>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</si>
  <si>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</si>
  <si>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</si>
  <si>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</si>
  <si>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</si>
  <si>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</si>
  <si>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</si>
  <si>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</si>
  <si>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</si>
  <si>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</si>
  <si>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</si>
  <si>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</si>
  <si>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</si>
  <si>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</si>
  <si>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</si>
  <si>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</si>
  <si>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</si>
  <si>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</si>
  <si>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</si>
  <si>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</si>
  <si>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</si>
  <si>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</si>
  <si>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</si>
  <si>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</si>
  <si>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</si>
  <si>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</si>
  <si>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</si>
  <si>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</si>
  <si>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</si>
  <si>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</si>
  <si>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</si>
  <si>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</si>
  <si>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</si>
  <si>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</si>
  <si>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</si>
  <si>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</si>
  <si>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</si>
  <si>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</si>
  <si>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</si>
  <si>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</si>
  <si>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</si>
  <si>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</si>
  <si>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</si>
  <si>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</si>
  <si>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</si>
  <si>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</si>
  <si>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</si>
  <si>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</si>
  <si>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</si>
  <si>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</si>
  <si>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</si>
  <si>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</si>
  <si>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</si>
  <si>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</si>
  <si>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</si>
  <si>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</si>
  <si>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</si>
  <si>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</si>
  <si>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</si>
  <si>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</si>
  <si>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</si>
  <si>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</si>
  <si>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</si>
  <si>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</si>
  <si>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</si>
  <si>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</si>
  <si>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</si>
  <si>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</si>
  <si>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</si>
  <si>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</si>
  <si>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</si>
  <si>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</si>
  <si>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</si>
  <si>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</si>
  <si>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</si>
  <si>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</si>
  <si>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</si>
  <si>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</si>
  <si>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</si>
  <si>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</si>
  <si>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</si>
  <si>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</si>
  <si>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</si>
  <si>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</si>
  <si>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</si>
  <si>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</si>
  <si>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</si>
  <si>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</si>
  <si>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</si>
  <si>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</si>
  <si>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</si>
  <si>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</si>
  <si>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</si>
  <si>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</si>
  <si>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</si>
  <si>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</si>
  <si>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</si>
  <si>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</si>
  <si>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</si>
  <si>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</si>
  <si>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</si>
  <si>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</si>
  <si>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</si>
  <si>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</si>
  <si>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</si>
  <si>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</si>
  <si>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</si>
  <si>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</si>
  <si>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</si>
  <si>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</si>
  <si>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</si>
  <si>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</si>
  <si>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</si>
  <si>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</si>
  <si>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</si>
  <si>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</si>
  <si>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</si>
  <si>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</si>
  <si>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</si>
  <si>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</si>
  <si>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</si>
  <si>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</si>
  <si>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</si>
  <si>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</si>
  <si>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</si>
  <si>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</si>
  <si>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</si>
  <si>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</si>
  <si>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</si>
  <si>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</si>
  <si>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</si>
  <si>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</si>
  <si>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</si>
  <si>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</si>
  <si>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</si>
  <si>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</si>
  <si>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</si>
  <si>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</si>
  <si>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</si>
  <si>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</si>
  <si>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</si>
  <si>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</si>
  <si>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</si>
  <si>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</si>
  <si>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</si>
  <si>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</si>
  <si>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</si>
  <si>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</si>
  <si>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</si>
  <si>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</si>
  <si>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</si>
  <si>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</si>
  <si>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</si>
  <si>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</si>
  <si>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</si>
  <si>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</si>
  <si>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</si>
  <si>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</si>
  <si>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</si>
  <si>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</si>
  <si>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</si>
  <si>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</si>
  <si>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</si>
  <si>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</si>
  <si>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</si>
  <si>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</si>
  <si>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</si>
  <si>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</si>
  <si>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</si>
  <si>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</si>
  <si>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</si>
  <si>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</si>
  <si>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</si>
  <si>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</si>
  <si>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</si>
  <si>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</si>
  <si>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</si>
  <si>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</si>
  <si>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</si>
  <si>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</si>
  <si>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</si>
  <si>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</si>
  <si>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</si>
  <si>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</si>
  <si>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</si>
  <si>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</si>
  <si>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</si>
  <si>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</si>
  <si>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</si>
  <si>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</si>
  <si>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</si>
  <si>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</si>
  <si>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</si>
  <si>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</si>
  <si>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</si>
  <si>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</si>
  <si>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</si>
  <si>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</si>
  <si>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</si>
  <si>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</si>
  <si>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</si>
  <si>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</si>
  <si>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</si>
  <si>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</si>
  <si>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</si>
  <si>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</si>
  <si>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</si>
  <si>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</si>
  <si>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</si>
  <si>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</si>
  <si>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</si>
  <si>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</si>
  <si>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</si>
  <si>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</si>
  <si>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</si>
  <si>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</si>
  <si>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</si>
  <si>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</si>
  <si>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</si>
  <si>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</si>
  <si>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</si>
  <si>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</si>
  <si>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</si>
  <si>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</si>
  <si>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</si>
  <si>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</si>
  <si>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</si>
  <si>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</si>
  <si>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</si>
  <si>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</si>
  <si>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</si>
  <si>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</si>
  <si>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</si>
  <si>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</si>
  <si>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</si>
  <si>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</si>
  <si>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</si>
  <si>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</si>
  <si>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</si>
  <si>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</si>
  <si>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</si>
  <si>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</si>
  <si>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</si>
  <si>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</si>
  <si>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</si>
  <si>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</si>
  <si>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</si>
  <si>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</si>
  <si>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</si>
  <si>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</si>
  <si>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</si>
  <si>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</si>
  <si>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</si>
  <si>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</si>
  <si>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</si>
  <si>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</si>
  <si>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</si>
  <si>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</si>
  <si>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</si>
  <si>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</si>
  <si>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</si>
  <si>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</si>
  <si>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</si>
  <si>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</si>
  <si>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</si>
  <si>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</si>
  <si>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</si>
  <si>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</si>
  <si>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</si>
  <si>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</si>
  <si>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</si>
  <si>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</si>
  <si>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</si>
  <si>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</si>
  <si>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</si>
  <si>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</si>
  <si>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</si>
  <si>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</si>
  <si>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</si>
  <si>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</si>
  <si>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</si>
  <si>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</si>
  <si>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</si>
  <si>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</si>
  <si>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</si>
  <si>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</si>
  <si>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</si>
  <si>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</si>
  <si>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</si>
  <si>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</si>
  <si>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</si>
  <si>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</si>
  <si>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</si>
  <si>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</si>
  <si>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</si>
  <si>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</si>
  <si>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</si>
  <si>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</si>
  <si>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</si>
  <si>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</si>
  <si>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</si>
  <si>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</si>
  <si>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</si>
  <si>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</si>
  <si>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</si>
  <si>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</si>
  <si>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</si>
  <si>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</si>
  <si>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</si>
  <si>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</si>
  <si>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</si>
  <si>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</si>
  <si>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</si>
  <si>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</si>
  <si>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</si>
  <si>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</si>
  <si>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</si>
  <si>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</si>
  <si>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</si>
  <si>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</si>
  <si>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</si>
  <si>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</si>
  <si>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</si>
  <si>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</si>
  <si>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</si>
  <si>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</si>
  <si>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</si>
  <si>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</si>
  <si>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</si>
  <si>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</si>
  <si>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</si>
  <si>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</si>
  <si>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</si>
  <si>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</si>
  <si>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</si>
  <si>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</si>
  <si>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</si>
  <si>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</si>
  <si>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</si>
  <si>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</si>
  <si>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</si>
  <si>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</si>
  <si>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</si>
  <si>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</si>
  <si>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</si>
  <si>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</si>
  <si>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</si>
  <si>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</si>
  <si>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</si>
  <si>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</si>
  <si>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</si>
  <si>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</si>
  <si>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</si>
  <si>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</si>
  <si>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</si>
  <si>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</si>
  <si>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</si>
  <si>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</si>
  <si>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</si>
  <si>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</si>
  <si>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</si>
  <si>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</si>
  <si>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</si>
  <si>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</si>
  <si>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</si>
  <si>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</si>
  <si>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</si>
  <si>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</si>
  <si>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</si>
  <si>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</si>
  <si>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</si>
  <si>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</si>
  <si>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</si>
  <si>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</si>
  <si>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</si>
  <si>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</si>
  <si>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</si>
  <si>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</si>
  <si>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</si>
  <si>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</si>
  <si>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</si>
  <si>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</si>
  <si>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</si>
  <si>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</si>
  <si>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</si>
  <si>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</si>
  <si>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</si>
  <si>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</si>
  <si>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</si>
  <si>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</si>
  <si>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</si>
  <si>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</si>
  <si>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</si>
  <si>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</si>
  <si>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</si>
  <si>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</si>
  <si>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</si>
  <si>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</si>
  <si>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</si>
  <si>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</si>
  <si>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</si>
  <si>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</si>
  <si>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</si>
  <si>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</si>
  <si>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</si>
  <si>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</si>
  <si>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</si>
  <si>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</si>
  <si>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</si>
  <si>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</si>
  <si>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</si>
  <si>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</si>
  <si>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</si>
  <si>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</si>
  <si>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</si>
  <si>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</si>
  <si>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</si>
  <si>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</si>
  <si>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</si>
  <si>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</si>
  <si>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</si>
  <si>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</si>
  <si>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</si>
  <si>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</si>
  <si>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</si>
  <si>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</si>
  <si>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</si>
  <si>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</si>
  <si>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</si>
  <si>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</si>
  <si>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</si>
  <si>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</si>
  <si>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</si>
  <si>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</si>
  <si>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</si>
  <si>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</si>
  <si>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</si>
  <si>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</si>
  <si>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</si>
  <si>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</si>
  <si>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</si>
  <si>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</si>
  <si>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</si>
  <si>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</si>
  <si>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</si>
  <si>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</si>
  <si>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</si>
  <si>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</si>
  <si>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</si>
  <si>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</si>
  <si>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</si>
  <si>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</si>
  <si>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</si>
  <si>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</si>
  <si>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</si>
  <si>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</si>
  <si>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</si>
  <si>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</si>
  <si>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</si>
  <si>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</si>
  <si>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</si>
  <si>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</si>
  <si>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</si>
  <si>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</si>
  <si>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</si>
  <si>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</si>
  <si>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</si>
  <si>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</si>
  <si>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</si>
  <si>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</si>
  <si>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</si>
  <si>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</si>
  <si>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</si>
  <si>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</si>
  <si>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</si>
  <si>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</si>
  <si>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</si>
  <si>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</si>
  <si>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</si>
  <si>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</si>
  <si>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</si>
  <si>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</si>
  <si>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</si>
  <si>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</si>
  <si>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</si>
  <si>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</si>
  <si>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</si>
  <si>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</si>
  <si>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</si>
  <si>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</si>
  <si>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</si>
  <si>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</si>
  <si>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</si>
  <si>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</si>
  <si>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</si>
  <si>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</si>
  <si>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</si>
  <si>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</si>
  <si>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</si>
  <si>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</si>
  <si>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</si>
  <si>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</si>
  <si>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</si>
  <si>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</si>
  <si>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</si>
  <si>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</si>
  <si>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</si>
  <si>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</si>
  <si>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</si>
  <si>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</si>
  <si>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</si>
  <si>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</si>
  <si>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</si>
  <si>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</si>
  <si>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</si>
  <si>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</si>
  <si>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</si>
  <si>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</si>
  <si>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</si>
  <si>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</si>
  <si>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</si>
  <si>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</si>
  <si>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</si>
  <si>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</si>
  <si>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</si>
  <si>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</si>
  <si>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</si>
  <si>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</si>
  <si>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</si>
  <si>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</si>
  <si>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</si>
  <si>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</si>
  <si>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</si>
  <si>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</si>
  <si>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</si>
  <si>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</si>
  <si>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</si>
  <si>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</si>
  <si>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</si>
  <si>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</si>
  <si>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</si>
  <si>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</si>
  <si>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</si>
  <si>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</si>
  <si>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</si>
  <si>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</si>
  <si>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</si>
  <si>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</si>
  <si>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</si>
  <si>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</si>
  <si>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</si>
  <si>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</si>
  <si>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</si>
  <si>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</si>
  <si>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</si>
  <si>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</si>
  <si>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</si>
  <si>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</si>
  <si>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</si>
  <si>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</si>
  <si>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</si>
  <si>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</si>
  <si>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</si>
  <si>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</si>
  <si>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</si>
  <si>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</si>
  <si>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</si>
  <si>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</si>
  <si>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</si>
  <si>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</si>
  <si>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</si>
  <si>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</si>
  <si>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</si>
  <si>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</si>
  <si>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</si>
  <si>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</si>
  <si>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</si>
  <si>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</si>
  <si>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</si>
  <si>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</si>
  <si>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</si>
  <si>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</si>
  <si>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</si>
  <si>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</si>
  <si>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</si>
  <si>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</si>
  <si>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</si>
  <si>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</si>
  <si>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</si>
  <si>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</si>
  <si>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</si>
  <si>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</si>
  <si>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</si>
  <si>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</si>
  <si>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</si>
  <si>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</si>
  <si>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</si>
  <si>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</si>
  <si>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</si>
  <si>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</si>
  <si>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</si>
  <si>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</si>
  <si>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</si>
  <si>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</si>
  <si>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</si>
  <si>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</si>
  <si>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</si>
  <si>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</si>
  <si>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</si>
  <si>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</si>
  <si>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</si>
  <si>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</si>
  <si>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</si>
  <si>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</si>
  <si>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</si>
  <si>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</si>
  <si>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</si>
  <si>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</si>
  <si>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</si>
  <si>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</si>
  <si>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</si>
  <si>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</si>
  <si>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</si>
  <si>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</si>
  <si>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</si>
  <si>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</si>
  <si>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</si>
  <si>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</si>
  <si>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</si>
  <si>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</si>
  <si>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</si>
  <si>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</si>
  <si>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</si>
  <si>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</si>
  <si>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</si>
  <si>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</si>
  <si>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</si>
  <si>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</si>
  <si>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</si>
  <si>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</si>
  <si>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</si>
  <si>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</si>
  <si>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</si>
  <si>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</si>
  <si>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</si>
  <si>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</si>
  <si>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</si>
  <si>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</si>
  <si>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</si>
  <si>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</si>
  <si>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</si>
  <si>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</si>
  <si>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</si>
  <si>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</si>
  <si>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</si>
  <si>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</si>
  <si>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</si>
  <si>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</si>
  <si>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</si>
  <si>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</si>
  <si>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</si>
  <si>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</si>
  <si>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</si>
  <si>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</si>
  <si>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</si>
  <si>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</si>
  <si>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</si>
  <si>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</si>
  <si>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</si>
  <si>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</si>
  <si>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</si>
  <si>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</si>
  <si>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</si>
  <si>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</si>
  <si>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</si>
  <si>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</si>
  <si>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</si>
  <si>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</si>
  <si>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</si>
  <si>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</si>
  <si>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</si>
  <si>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</si>
  <si>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</si>
  <si>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</si>
  <si>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</si>
  <si>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</si>
  <si>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</si>
  <si>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</si>
  <si>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</si>
  <si>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</si>
  <si>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</si>
  <si>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</si>
  <si>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</si>
  <si>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</si>
  <si>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</si>
  <si>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</si>
  <si>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</si>
  <si>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</si>
  <si>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</si>
  <si>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</si>
  <si>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</si>
  <si>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</si>
  <si>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</si>
  <si>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</si>
  <si>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</si>
  <si>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</si>
  <si>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</si>
  <si>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</si>
  <si>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</si>
  <si>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</si>
  <si>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</si>
  <si>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</si>
  <si>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</si>
  <si>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</si>
  <si>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</si>
  <si>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</si>
  <si>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</si>
  <si>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</si>
  <si>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</si>
  <si>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</si>
  <si>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</si>
  <si>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</si>
  <si>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</si>
  <si>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</si>
  <si>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</si>
  <si>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</si>
  <si>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</si>
  <si>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</si>
  <si>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</si>
  <si>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</si>
  <si>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</si>
  <si>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</si>
  <si>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</si>
  <si>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</si>
  <si>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</si>
  <si>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</si>
  <si>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</si>
  <si>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</si>
  <si>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</si>
  <si>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</si>
  <si>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</si>
  <si>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</si>
  <si>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</si>
  <si>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</si>
  <si>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</si>
  <si>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</si>
  <si>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</si>
  <si>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</si>
  <si>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</si>
  <si>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</si>
  <si>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</si>
  <si>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</si>
  <si>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</si>
  <si>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</si>
  <si>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</si>
  <si>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</si>
  <si>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</si>
  <si>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</si>
  <si>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</si>
  <si>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</si>
  <si>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</si>
  <si>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</si>
  <si>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</si>
  <si>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</si>
  <si>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</si>
  <si>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</si>
  <si>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</si>
  <si>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</si>
  <si>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</si>
  <si>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</si>
  <si>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</si>
  <si>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</si>
  <si>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</si>
  <si>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</si>
  <si>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</si>
  <si>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</si>
  <si>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</si>
  <si>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</si>
  <si>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</si>
  <si>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</si>
  <si>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</si>
  <si>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</si>
  <si>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</si>
  <si>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</si>
  <si>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</si>
  <si>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</si>
  <si>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</si>
  <si>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</si>
  <si>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</si>
  <si>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</si>
  <si>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</si>
  <si>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</si>
  <si>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</si>
  <si>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</si>
  <si>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</si>
  <si>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</si>
  <si>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</si>
  <si>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</si>
  <si>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</si>
  <si>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</si>
  <si>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</si>
  <si>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</si>
  <si>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</si>
  <si>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</si>
  <si>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</si>
  <si>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</si>
  <si>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</si>
  <si>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</si>
  <si>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</si>
  <si>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</si>
  <si>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</si>
  <si>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</si>
  <si>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</si>
  <si>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</si>
  <si>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</si>
  <si>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</si>
  <si>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</si>
  <si>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</si>
  <si>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</si>
  <si>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</si>
  <si>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</si>
  <si>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</si>
  <si>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</si>
  <si>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</si>
  <si>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</si>
  <si>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</si>
  <si>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</si>
  <si>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</si>
  <si>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</si>
  <si>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</si>
  <si>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</si>
  <si>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</si>
  <si>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</si>
  <si>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</si>
  <si>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</si>
  <si>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</si>
  <si>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</si>
  <si>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</si>
  <si>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</si>
  <si>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</si>
  <si>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</si>
  <si>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</si>
  <si>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</si>
  <si>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</si>
  <si>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</si>
  <si>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</si>
  <si>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</si>
  <si>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</si>
  <si>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</si>
  <si>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</si>
  <si>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</si>
  <si>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</si>
  <si>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</si>
  <si>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</si>
  <si>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</si>
  <si>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</si>
  <si>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</si>
  <si>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</si>
  <si>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</si>
  <si>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</si>
  <si>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</si>
  <si>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</si>
  <si>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</si>
  <si>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</si>
  <si>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</si>
  <si>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</si>
  <si>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</si>
  <si>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</si>
  <si>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</si>
  <si>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</si>
  <si>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</si>
  <si>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</si>
  <si>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</si>
  <si>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</si>
  <si>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</si>
  <si>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</si>
  <si>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</si>
  <si>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</si>
  <si>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</si>
  <si>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</si>
  <si>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</si>
  <si>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</si>
  <si>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</si>
  <si>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</si>
  <si>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</si>
  <si>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</si>
  <si>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</si>
  <si>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</si>
  <si>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</si>
  <si>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</si>
  <si>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</si>
  <si>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</si>
  <si>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</si>
  <si>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</si>
  <si>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</si>
  <si>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</si>
  <si>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</si>
  <si>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</si>
  <si>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</si>
  <si>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</si>
  <si>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</si>
  <si>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</si>
  <si>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</si>
  <si>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</si>
  <si>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</si>
  <si>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</si>
  <si>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</si>
  <si>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</si>
  <si>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</si>
  <si>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</si>
  <si>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</si>
  <si>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</si>
  <si>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</si>
  <si>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</si>
  <si>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</si>
  <si>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</si>
  <si>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</si>
  <si>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</si>
  <si>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</si>
  <si>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</si>
  <si>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</si>
  <si>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</si>
  <si>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</si>
  <si>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</si>
  <si>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</si>
  <si>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</si>
  <si>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</si>
  <si>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</si>
  <si>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</si>
  <si>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</si>
  <si>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</si>
  <si>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</si>
  <si>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</si>
  <si>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</si>
  <si>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</si>
  <si>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</si>
  <si>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</si>
  <si>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</si>
  <si>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</si>
  <si>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</si>
  <si>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</si>
  <si>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</si>
  <si>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</si>
  <si>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</si>
  <si>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</si>
  <si>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</si>
  <si>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</si>
  <si>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</si>
  <si>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</si>
  <si>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</si>
  <si>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</si>
  <si>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</si>
  <si>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</si>
  <si>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</si>
  <si>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</si>
  <si>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</si>
  <si>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</si>
  <si>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</si>
  <si>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</si>
  <si>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</si>
  <si>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</si>
  <si>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</si>
  <si>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</si>
  <si>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</si>
  <si>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</si>
  <si>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</si>
  <si>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</si>
  <si>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</si>
  <si>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</si>
  <si>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</si>
  <si>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</si>
  <si>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</si>
  <si>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</si>
  <si>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</si>
  <si>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</si>
  <si>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</si>
  <si>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</si>
  <si>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</si>
  <si>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</si>
  <si>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</si>
  <si>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</si>
  <si>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</si>
  <si>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</si>
  <si>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</si>
  <si>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</si>
  <si>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</si>
  <si>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</si>
  <si>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</si>
  <si>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</si>
  <si>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</si>
  <si>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</si>
  <si>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</si>
  <si>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</si>
  <si>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</si>
  <si>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</si>
  <si>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</si>
  <si>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</si>
  <si>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</si>
  <si>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</si>
  <si>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</si>
  <si>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</si>
  <si>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</si>
  <si>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</si>
  <si>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</si>
  <si>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</si>
  <si>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</si>
  <si>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</si>
  <si>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</si>
  <si>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</si>
  <si>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</si>
  <si>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</si>
  <si>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</si>
  <si>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</si>
  <si>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</si>
  <si>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</si>
  <si>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</si>
  <si>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</si>
  <si>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</si>
  <si>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</si>
  <si>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</si>
  <si>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</si>
  <si>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</si>
  <si>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</si>
  <si>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</si>
  <si>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</si>
  <si>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</si>
  <si>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</si>
  <si>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</si>
  <si>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</si>
  <si>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</si>
  <si>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</si>
  <si>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</si>
  <si>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</si>
  <si>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</si>
  <si>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</si>
  <si>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</si>
  <si>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</si>
  <si>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</si>
  <si>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</si>
  <si>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</si>
  <si>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</si>
  <si>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</si>
  <si>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</si>
  <si>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</si>
  <si>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</si>
  <si>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</si>
  <si>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</si>
  <si>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</si>
  <si>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</si>
  <si>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</si>
  <si>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</si>
  <si>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</si>
  <si>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</si>
  <si>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</si>
  <si>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</si>
  <si>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</si>
  <si>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</si>
  <si>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</si>
  <si>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</si>
  <si>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</si>
  <si>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</si>
  <si>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</si>
  <si>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</si>
  <si>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</si>
  <si>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</si>
  <si>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</si>
  <si>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</si>
  <si>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</si>
  <si>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</si>
  <si>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</si>
  <si>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</si>
  <si>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</si>
  <si>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</si>
  <si>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</si>
  <si>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</si>
  <si>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</si>
  <si>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</si>
  <si>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</si>
  <si>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</si>
  <si>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</si>
  <si>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</si>
  <si>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</si>
  <si>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</si>
  <si>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</si>
  <si>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</si>
  <si>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</si>
  <si>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</si>
  <si>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</si>
  <si>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</si>
  <si>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</si>
  <si>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</si>
  <si>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</si>
  <si>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</si>
  <si>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</si>
  <si>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</si>
  <si>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</si>
  <si>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</si>
  <si>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</si>
  <si>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</si>
  <si>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</si>
  <si>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</si>
  <si>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</si>
  <si>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</si>
  <si>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</si>
  <si>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</si>
  <si>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</si>
  <si>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</si>
  <si>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</si>
  <si>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</si>
  <si>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</si>
  <si>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</si>
  <si>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</si>
  <si>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</si>
  <si>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</si>
  <si>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</si>
  <si>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</si>
  <si>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</si>
  <si>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</si>
  <si>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</si>
  <si>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</si>
  <si>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</si>
  <si>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</si>
  <si>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</si>
  <si>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</si>
  <si>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</si>
  <si>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</si>
  <si>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</si>
  <si>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</si>
  <si>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</si>
  <si>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</si>
  <si>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</si>
  <si>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</si>
  <si>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</si>
  <si>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</si>
  <si>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</si>
  <si>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</si>
  <si>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</si>
  <si>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</si>
  <si>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</si>
  <si>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</si>
  <si>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</si>
  <si>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</si>
  <si>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</si>
  <si>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</si>
  <si>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</si>
  <si>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</si>
  <si>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</si>
  <si>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</si>
  <si>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</si>
  <si>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</si>
  <si>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</si>
  <si>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</si>
  <si>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</si>
  <si>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</si>
  <si>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</si>
  <si>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</si>
  <si>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</si>
  <si>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</si>
  <si>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</si>
  <si>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</si>
  <si>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</si>
  <si>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</si>
  <si>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</si>
  <si>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</si>
  <si>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</si>
  <si>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</si>
  <si>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</si>
  <si>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</si>
  <si>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</si>
  <si>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</si>
  <si>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</si>
  <si>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</si>
  <si>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</si>
  <si>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</si>
  <si>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</si>
  <si>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</si>
  <si>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</si>
  <si>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</si>
  <si>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</si>
  <si>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</si>
  <si>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</si>
  <si>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</si>
  <si>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</si>
  <si>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</si>
  <si>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</si>
  <si>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</si>
  <si>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</si>
  <si>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</si>
  <si>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</si>
  <si>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</si>
  <si>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</si>
  <si>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</si>
  <si>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</si>
  <si>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</si>
  <si>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</si>
  <si>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</si>
  <si>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</si>
  <si>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</si>
  <si>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</si>
  <si>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</si>
  <si>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</si>
  <si>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</si>
  <si>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</si>
  <si>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</si>
  <si>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</si>
  <si>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</si>
  <si>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</si>
  <si>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</si>
  <si>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</si>
  <si>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</si>
  <si>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</si>
  <si>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</si>
  <si>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</si>
  <si>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</si>
  <si>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</si>
  <si>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</si>
  <si>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</si>
  <si>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</si>
  <si>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</si>
  <si>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</si>
  <si>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</si>
  <si>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</si>
  <si>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</si>
  <si>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</si>
  <si>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</si>
  <si>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</si>
  <si>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</si>
  <si>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</si>
  <si>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</si>
  <si>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</si>
  <si>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</si>
  <si>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</si>
  <si>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</si>
  <si>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</si>
  <si>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</si>
  <si>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</si>
  <si>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</si>
  <si>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</si>
  <si>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</si>
  <si>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</si>
  <si>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</si>
  <si>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</si>
  <si>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</si>
  <si>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</si>
  <si>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</si>
  <si>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</si>
  <si>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</si>
  <si>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</si>
  <si>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</si>
  <si>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</si>
  <si>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</si>
  <si>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</si>
  <si>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</si>
  <si>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</si>
  <si>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</si>
  <si>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</si>
  <si>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</si>
  <si>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</si>
  <si>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</si>
  <si>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</si>
  <si>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</si>
  <si>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</si>
  <si>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</si>
  <si>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</si>
  <si>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</si>
  <si>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</si>
  <si>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</si>
  <si>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</si>
  <si>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</si>
  <si>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</si>
  <si>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</si>
  <si>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</si>
  <si>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</si>
  <si>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</si>
  <si>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</si>
  <si>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</si>
  <si>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</si>
  <si>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</si>
  <si>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</si>
  <si>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</si>
  <si>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</si>
  <si>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</si>
  <si>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</si>
  <si>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</si>
  <si>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</si>
  <si>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</si>
  <si>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</si>
  <si>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</si>
  <si>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</si>
  <si>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</si>
  <si>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</si>
  <si>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</si>
  <si>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</si>
  <si>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</si>
  <si>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</si>
  <si>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</si>
  <si>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</si>
  <si>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</si>
  <si>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</si>
  <si>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</si>
  <si>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</si>
  <si>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</si>
  <si>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</si>
  <si>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</si>
  <si>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</si>
  <si>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</si>
  <si>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</si>
  <si>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</si>
  <si>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</si>
  <si>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</si>
  <si>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</si>
  <si>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</si>
  <si>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</si>
  <si>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</si>
  <si>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</si>
  <si>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</si>
  <si>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</si>
  <si>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</si>
  <si>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</si>
  <si>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</si>
  <si>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</si>
  <si>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</si>
  <si>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</si>
  <si>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</si>
  <si>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</si>
  <si>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</si>
  <si>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</si>
  <si>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</si>
  <si>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</si>
  <si>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</si>
  <si>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</si>
  <si>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</si>
  <si>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</si>
  <si>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</si>
  <si>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</si>
  <si>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</si>
  <si>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</si>
  <si>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</si>
  <si>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</si>
  <si>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</si>
  <si>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</si>
  <si>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</si>
  <si>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</si>
  <si>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</si>
  <si>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</si>
  <si>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</si>
  <si>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</si>
  <si>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</si>
  <si>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</si>
  <si>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</si>
  <si>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</si>
  <si>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</si>
  <si>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</si>
  <si>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</si>
  <si>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</si>
  <si>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</si>
  <si>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</si>
  <si>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</si>
  <si>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</si>
  <si>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</si>
  <si>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</si>
  <si>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</si>
  <si>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</si>
  <si>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</si>
  <si>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</si>
  <si>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</si>
  <si>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</si>
  <si>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</si>
  <si>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</si>
  <si>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</si>
  <si>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</si>
  <si>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</si>
  <si>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</si>
  <si>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</si>
  <si>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</si>
  <si>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</si>
  <si>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</si>
  <si>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</si>
  <si>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</si>
  <si>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</si>
  <si>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</si>
  <si>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</si>
  <si>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</si>
  <si>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</si>
  <si>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</si>
  <si>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</si>
  <si>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</si>
  <si>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</si>
  <si>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</si>
  <si>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</si>
  <si>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</si>
  <si>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</si>
  <si>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</si>
  <si>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</si>
  <si>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</si>
  <si>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</si>
  <si>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</si>
  <si>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</si>
  <si>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</si>
  <si>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</si>
  <si>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</si>
  <si>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</si>
  <si>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</si>
  <si>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</si>
  <si>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</si>
  <si>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</si>
  <si>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</si>
  <si>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</si>
  <si>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</si>
  <si>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</si>
  <si>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</si>
  <si>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</si>
  <si>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</si>
  <si>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</si>
  <si>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</si>
  <si>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</si>
  <si>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</si>
  <si>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</si>
  <si>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</si>
  <si>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</si>
  <si>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</si>
  <si>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</si>
  <si>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</si>
  <si>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</si>
  <si>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</si>
  <si>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</si>
  <si>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</si>
  <si>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</si>
  <si>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</si>
  <si>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</si>
  <si>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</si>
  <si>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</si>
  <si>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</si>
  <si>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</si>
  <si>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</si>
  <si>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</si>
  <si>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</si>
  <si>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</si>
  <si>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</si>
  <si>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</si>
  <si>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</si>
  <si>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</si>
  <si>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</si>
  <si>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</si>
  <si>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</si>
  <si>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</si>
  <si>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</si>
  <si>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</si>
  <si>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</si>
  <si>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</si>
  <si>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</si>
  <si>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</si>
  <si>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</si>
  <si>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</si>
  <si>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</si>
  <si>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</si>
  <si>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</si>
  <si>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</si>
  <si>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</si>
  <si>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</si>
  <si>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</si>
  <si>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</si>
  <si>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</si>
  <si>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</si>
  <si>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</si>
  <si>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</si>
  <si>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</si>
  <si>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</si>
  <si>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</si>
  <si>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</si>
  <si>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</si>
  <si>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</si>
  <si>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</si>
  <si>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</si>
  <si>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</si>
  <si>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</si>
  <si>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</si>
  <si>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</si>
  <si>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</si>
  <si>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</si>
  <si>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</si>
  <si>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</si>
  <si>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</si>
  <si>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</si>
  <si>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</si>
  <si>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</si>
  <si>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</si>
  <si>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</si>
  <si>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</si>
  <si>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</si>
  <si>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</si>
  <si>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</si>
  <si>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</si>
  <si>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</si>
  <si>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</si>
  <si>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</si>
  <si>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</si>
  <si>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</si>
  <si>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</si>
  <si>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</si>
  <si>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</si>
  <si>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</si>
  <si>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</si>
  <si>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</si>
  <si>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</si>
  <si>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</si>
  <si>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</si>
  <si>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</si>
  <si>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</si>
  <si>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</si>
  <si>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</si>
  <si>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</si>
  <si>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</si>
  <si>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</si>
  <si>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</si>
  <si>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</si>
  <si>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</si>
  <si>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</si>
  <si>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</si>
  <si>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</si>
  <si>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</si>
  <si>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</si>
  <si>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</si>
  <si>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</si>
  <si>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</si>
  <si>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</si>
  <si>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</si>
  <si>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</si>
  <si>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</si>
  <si>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</si>
  <si>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</si>
  <si>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</si>
  <si>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</si>
  <si>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</si>
  <si>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</si>
  <si>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</si>
  <si>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</si>
  <si>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</si>
  <si>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</si>
  <si>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</si>
  <si>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</si>
  <si>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</si>
  <si>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</si>
  <si>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</si>
  <si>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</si>
  <si>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</si>
  <si>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</si>
  <si>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</si>
  <si>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</si>
  <si>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</si>
  <si>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</si>
  <si>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</si>
  <si>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</si>
  <si>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</si>
  <si>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</si>
  <si>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</si>
  <si>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</si>
  <si>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</si>
  <si>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</si>
  <si>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</si>
  <si>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</si>
  <si>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</si>
  <si>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</si>
  <si>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</si>
  <si>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</si>
  <si>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</si>
  <si>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</si>
  <si>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</si>
  <si>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</si>
  <si>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</si>
  <si>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</si>
  <si>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</si>
  <si>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</si>
  <si>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</si>
  <si>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</si>
  <si>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</si>
  <si>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</si>
  <si>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</si>
  <si>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</si>
  <si>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</si>
  <si>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</si>
  <si>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</si>
  <si>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</si>
  <si>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</si>
  <si>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</si>
  <si>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</si>
  <si>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</si>
  <si>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</si>
  <si>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</si>
  <si>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</si>
  <si>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</si>
  <si>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</si>
  <si>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</si>
  <si>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</si>
  <si>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</si>
  <si>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</si>
  <si>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</si>
  <si>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</si>
  <si>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</si>
  <si>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</si>
  <si>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</si>
  <si>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</si>
  <si>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</si>
  <si>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</si>
  <si>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</si>
  <si>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</si>
  <si>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</si>
  <si>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</si>
  <si>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</si>
  <si>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</si>
  <si>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</si>
  <si>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</si>
  <si>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</si>
  <si>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</si>
  <si>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</si>
  <si>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</si>
  <si>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</si>
  <si>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</si>
  <si>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</si>
  <si>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</si>
  <si>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</si>
  <si>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</si>
  <si>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</si>
  <si>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</si>
  <si>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</si>
  <si>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</si>
  <si>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</si>
  <si>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</si>
  <si>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</si>
  <si>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</si>
  <si>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</si>
  <si>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</si>
  <si>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</si>
  <si>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</si>
  <si>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</si>
  <si>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</si>
  <si>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</si>
  <si>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</si>
  <si>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</si>
  <si>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</si>
  <si>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</si>
  <si>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</si>
  <si>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</si>
  <si>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</si>
  <si>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</si>
  <si>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</si>
  <si>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</si>
  <si>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</si>
  <si>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</si>
  <si>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</si>
  <si>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</si>
  <si>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</si>
  <si>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</si>
  <si>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</si>
  <si>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</si>
  <si>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</si>
  <si>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</si>
  <si>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</si>
  <si>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</si>
  <si>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</si>
  <si>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</si>
  <si>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</si>
  <si>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</si>
  <si>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</si>
  <si>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</si>
  <si>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</si>
  <si>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</si>
  <si>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</si>
  <si>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</si>
  <si>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</si>
  <si>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</si>
  <si>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</si>
  <si>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</si>
  <si>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</si>
  <si>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</si>
  <si>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</si>
  <si>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</si>
  <si>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</si>
  <si>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</si>
  <si>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</si>
  <si>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</si>
  <si>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</si>
  <si>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</si>
  <si>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</si>
  <si>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</si>
  <si>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</si>
  <si>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</si>
  <si>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</si>
  <si>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</si>
  <si>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</si>
  <si>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</si>
  <si>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</si>
  <si>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</si>
  <si>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</si>
  <si>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</si>
  <si>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</si>
  <si>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</si>
  <si>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</si>
  <si>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</si>
  <si>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</si>
  <si>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</si>
  <si>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</si>
  <si>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</si>
  <si>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</si>
  <si>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</si>
  <si>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</si>
  <si>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</si>
  <si>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</si>
  <si>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</si>
  <si>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</si>
  <si>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</si>
  <si>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</si>
  <si>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</si>
  <si>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</si>
  <si>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</si>
  <si>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</si>
  <si>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</si>
  <si>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</si>
  <si>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</si>
  <si>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</si>
  <si>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</si>
  <si>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</si>
  <si>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</si>
  <si>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</si>
  <si>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</si>
  <si>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</si>
  <si>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</si>
  <si>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</si>
  <si>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</si>
  <si>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</si>
  <si>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</si>
  <si>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</si>
  <si>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</si>
  <si>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</si>
  <si>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</si>
  <si>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</si>
  <si>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</si>
  <si>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</si>
  <si>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</si>
  <si>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</si>
  <si>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</si>
  <si>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</si>
  <si>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</si>
  <si>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</si>
  <si>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</si>
  <si>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</si>
  <si>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</si>
  <si>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</si>
  <si>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</si>
  <si>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</si>
  <si>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</si>
  <si>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</si>
  <si>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</si>
  <si>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</si>
  <si>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</si>
  <si>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</si>
  <si>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</si>
  <si>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</si>
  <si>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</si>
  <si>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</si>
  <si>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</si>
  <si>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</si>
  <si>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</si>
  <si>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</si>
  <si>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</si>
  <si>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</si>
  <si>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</si>
  <si>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</si>
  <si>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</si>
  <si>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</si>
  <si>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</si>
  <si>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</si>
  <si>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</si>
  <si>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</si>
  <si>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</si>
  <si>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</si>
  <si>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</si>
  <si>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</si>
  <si>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</si>
  <si>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</si>
  <si>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</si>
  <si>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</si>
  <si>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</si>
  <si>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</si>
  <si>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</si>
  <si>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</si>
  <si>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</si>
  <si>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</si>
  <si>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</si>
  <si>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</si>
  <si>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</si>
  <si>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</si>
  <si>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</si>
  <si>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</si>
  <si>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</si>
  <si>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</si>
  <si>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</si>
  <si>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</si>
  <si>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</si>
  <si>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</si>
  <si>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</si>
  <si>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</si>
  <si>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</si>
  <si>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</si>
  <si>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</si>
  <si>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</si>
  <si>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</si>
  <si>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</si>
  <si>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</si>
  <si>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</si>
  <si>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</si>
  <si>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</si>
  <si>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</si>
  <si>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</si>
  <si>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</si>
  <si>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</si>
  <si>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</si>
  <si>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</si>
  <si>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</si>
  <si>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</si>
  <si>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</si>
  <si>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</si>
  <si>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</si>
  <si>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</si>
  <si>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</si>
  <si>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</si>
  <si>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</si>
  <si>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</si>
  <si>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</si>
  <si>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</si>
  <si>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</si>
  <si>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</si>
  <si>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</si>
  <si>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</si>
  <si>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</si>
  <si>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</si>
  <si>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</si>
  <si>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</si>
  <si>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</si>
  <si>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</si>
  <si>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</si>
  <si>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</si>
  <si>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</si>
  <si>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</si>
  <si>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</si>
  <si>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</si>
  <si>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</si>
  <si>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</si>
  <si>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</si>
  <si>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</si>
  <si>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</si>
  <si>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</si>
  <si>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</si>
  <si>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</si>
  <si>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</si>
  <si>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</si>
  <si>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</si>
  <si>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</si>
  <si>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</si>
  <si>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</si>
  <si>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</si>
  <si>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</si>
  <si>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</si>
  <si>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</si>
  <si>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</si>
  <si>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</si>
  <si>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</si>
  <si>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</si>
  <si>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</si>
  <si>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</si>
  <si>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</si>
  <si>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</si>
  <si>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</si>
  <si>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</si>
  <si>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</si>
  <si>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</si>
  <si>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</si>
  <si>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</si>
  <si>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</si>
  <si>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</si>
  <si>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</si>
  <si>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</si>
  <si>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</si>
  <si>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</si>
  <si>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</si>
  <si>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</si>
  <si>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</si>
  <si>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</si>
  <si>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</si>
  <si>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</si>
  <si>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</si>
  <si>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</si>
  <si>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</si>
  <si>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</si>
  <si>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</si>
  <si>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</si>
  <si>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</si>
  <si>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</si>
  <si>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</si>
  <si>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</si>
  <si>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</si>
  <si>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</si>
  <si>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</si>
  <si>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</si>
  <si>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</si>
  <si>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</si>
  <si>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</si>
  <si>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</si>
  <si>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</si>
  <si>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</si>
  <si>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</si>
  <si>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</si>
  <si>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</si>
  <si>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</si>
  <si>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</si>
  <si>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</si>
  <si>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</si>
  <si>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</si>
  <si>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</si>
  <si>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</si>
  <si>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</si>
  <si>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</si>
  <si>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</si>
  <si>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</si>
  <si>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</si>
  <si>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</si>
  <si>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</si>
  <si>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</si>
  <si>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</si>
  <si>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</si>
  <si>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</si>
  <si>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</si>
  <si>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</si>
  <si>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</si>
  <si>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</si>
  <si>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</si>
  <si>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</si>
  <si>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</si>
  <si>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</si>
  <si>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</si>
  <si>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</si>
  <si>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</si>
  <si>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</si>
  <si>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</si>
  <si>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</si>
  <si>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</si>
  <si>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</si>
  <si>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</si>
  <si>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</si>
  <si>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</si>
  <si>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</si>
  <si>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</si>
  <si>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</si>
  <si>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</si>
  <si>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</si>
  <si>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</si>
  <si>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</si>
  <si>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</si>
  <si>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</si>
  <si>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</si>
  <si>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</si>
  <si>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</si>
  <si>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</si>
  <si>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</si>
  <si>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</si>
  <si>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</si>
  <si>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</si>
  <si>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</si>
  <si>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</si>
  <si>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</si>
  <si>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</si>
  <si>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</si>
  <si>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</si>
  <si>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</si>
  <si>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</si>
  <si>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</si>
  <si>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</si>
  <si>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</si>
  <si>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</si>
  <si>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</si>
  <si>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</si>
  <si>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</si>
  <si>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</si>
  <si>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</si>
  <si>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</si>
  <si>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</si>
  <si>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</si>
  <si>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</si>
  <si>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</si>
  <si>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</si>
  <si>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</si>
  <si>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</si>
  <si>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</si>
  <si>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</si>
  <si>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</si>
  <si>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</si>
  <si>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</si>
  <si>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</si>
  <si>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</si>
  <si>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</si>
  <si>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</si>
  <si>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</si>
  <si>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</si>
  <si>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</si>
  <si>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</si>
  <si>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</si>
  <si>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</si>
  <si>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</si>
  <si>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</si>
  <si>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</si>
  <si>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</si>
  <si>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</si>
  <si>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</si>
  <si>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</si>
  <si>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</si>
  <si>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</si>
  <si>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</si>
  <si>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</si>
  <si>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</si>
  <si>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</si>
  <si>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</si>
  <si>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</si>
  <si>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</si>
  <si>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</si>
  <si>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</si>
  <si>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</si>
  <si>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</si>
  <si>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</si>
  <si>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</si>
  <si>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</si>
  <si>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</si>
  <si>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</si>
  <si>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</si>
  <si>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</si>
  <si>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</si>
  <si>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</si>
  <si>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</si>
  <si>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</si>
  <si>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</si>
  <si>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</si>
  <si>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</si>
  <si>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</si>
  <si>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</si>
  <si>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</si>
  <si>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</si>
  <si>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</si>
  <si>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</si>
  <si>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</si>
  <si>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</si>
  <si>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</si>
  <si>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</si>
  <si>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</si>
  <si>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</si>
  <si>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</si>
  <si>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</si>
  <si>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</si>
  <si>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</si>
  <si>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</si>
  <si>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</si>
  <si>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</si>
  <si>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</si>
  <si>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</si>
  <si>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</si>
  <si>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</si>
  <si>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</si>
  <si>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</si>
  <si>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</si>
  <si>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</si>
  <si>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</si>
  <si>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</si>
  <si>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</si>
  <si>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</si>
  <si>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</si>
  <si>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</si>
  <si>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</si>
  <si>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</si>
  <si>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</si>
  <si>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</si>
  <si>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</si>
  <si>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</si>
  <si>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</si>
  <si>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</si>
  <si>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</si>
  <si>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</si>
  <si>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</si>
  <si>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</si>
  <si>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</si>
  <si>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</si>
  <si>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</si>
  <si>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</si>
  <si>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</si>
  <si>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</si>
  <si>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</si>
  <si>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</si>
  <si>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</si>
  <si>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</si>
  <si>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</si>
  <si>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</si>
  <si>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</si>
  <si>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</si>
  <si>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</si>
  <si>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</si>
  <si>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</si>
  <si>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</si>
  <si>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</si>
  <si>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</si>
  <si>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</si>
  <si>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</si>
  <si>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</si>
  <si>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</si>
  <si>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</si>
  <si>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</si>
  <si>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</si>
  <si>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</si>
  <si>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</si>
  <si>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</si>
  <si>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</si>
  <si>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</si>
  <si>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</si>
  <si>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</si>
  <si>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</si>
  <si>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</si>
  <si>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</si>
  <si>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</si>
  <si>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</si>
  <si>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</si>
  <si>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</si>
  <si>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</si>
  <si>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</si>
  <si>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</si>
  <si>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</si>
  <si>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</si>
  <si>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</si>
  <si>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</si>
  <si>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</si>
  <si>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</si>
  <si>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</si>
  <si>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</si>
  <si>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</si>
  <si>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</si>
  <si>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</si>
  <si>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</si>
  <si>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</si>
  <si>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</si>
  <si>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</si>
  <si>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</si>
  <si>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</si>
  <si>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</si>
  <si>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</si>
  <si>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</si>
  <si>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</si>
  <si>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</si>
  <si>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</si>
  <si>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</si>
  <si>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</si>
  <si>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</si>
  <si>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</si>
  <si>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</si>
  <si>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</si>
  <si>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</si>
  <si>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</si>
  <si>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</si>
  <si>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</si>
  <si>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</si>
  <si>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</si>
  <si>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</si>
  <si>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</si>
  <si>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</si>
  <si>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</si>
  <si>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</si>
  <si>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</si>
  <si>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</si>
  <si>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</si>
  <si>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</si>
  <si>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</si>
  <si>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</si>
  <si>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</si>
  <si>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</si>
  <si>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</si>
  <si>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</si>
  <si>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</si>
  <si>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</si>
  <si>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</si>
  <si>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</si>
  <si>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</si>
  <si>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</si>
  <si>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</si>
  <si>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</si>
  <si>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</si>
  <si>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</si>
  <si>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</si>
  <si>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</si>
  <si>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</si>
  <si>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</si>
  <si>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</si>
  <si>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</si>
  <si>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</si>
  <si>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</si>
  <si>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</si>
  <si>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</si>
  <si>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</si>
  <si>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</si>
  <si>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</si>
  <si>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</si>
  <si>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</si>
  <si>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</si>
  <si>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</si>
  <si>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</si>
  <si>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</si>
  <si>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</si>
  <si>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</si>
  <si>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</si>
  <si>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</si>
  <si>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</si>
  <si>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</si>
  <si>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</si>
  <si>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</si>
  <si>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</si>
  <si>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</si>
  <si>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</si>
  <si>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</si>
  <si>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</si>
  <si>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</si>
  <si>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</si>
  <si>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</si>
  <si>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</si>
  <si>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</si>
  <si>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</si>
  <si>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</si>
  <si>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</si>
  <si>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</si>
  <si>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</si>
  <si>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</si>
  <si>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</si>
  <si>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</si>
  <si>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</si>
  <si>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</si>
  <si>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</si>
  <si>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</si>
  <si>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</si>
  <si>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</si>
  <si>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</si>
  <si>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</si>
  <si>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</si>
  <si>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</si>
  <si>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</si>
  <si>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</si>
  <si>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</si>
  <si>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</si>
  <si>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</si>
  <si>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</si>
  <si>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</si>
  <si>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</si>
  <si>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</si>
  <si>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</si>
  <si>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</si>
  <si>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</si>
  <si>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</si>
  <si>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</si>
  <si>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</si>
  <si>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</si>
  <si>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</si>
  <si>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</si>
  <si>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</si>
  <si>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</si>
  <si>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</si>
  <si>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</si>
  <si>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</si>
  <si>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</si>
  <si>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</si>
  <si>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</si>
  <si>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</si>
  <si>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</si>
  <si>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</si>
  <si>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</si>
  <si>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</si>
  <si>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</si>
  <si>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</si>
  <si>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</si>
  <si>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</si>
  <si>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</si>
  <si>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</si>
  <si>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</si>
  <si>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</si>
  <si>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</si>
  <si>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</si>
  <si>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</si>
  <si>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</si>
  <si>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</si>
  <si>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</si>
  <si>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</si>
  <si>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</si>
  <si>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</si>
  <si>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</si>
  <si>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</si>
  <si>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</si>
  <si>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</si>
  <si>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</si>
  <si>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</si>
  <si>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</si>
  <si>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</si>
  <si>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</si>
  <si>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</si>
  <si>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</si>
  <si>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</si>
  <si>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</si>
  <si>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</si>
  <si>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</si>
  <si>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</si>
  <si>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</si>
  <si>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</si>
  <si>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</si>
  <si>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</si>
  <si>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</si>
  <si>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</si>
  <si>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</si>
  <si>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</si>
  <si>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</si>
  <si>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</si>
  <si>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</si>
  <si>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</si>
  <si>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</si>
  <si>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</si>
  <si>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</si>
  <si>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</si>
  <si>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</si>
  <si>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</si>
  <si>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</si>
  <si>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</si>
  <si>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</si>
  <si>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</si>
  <si>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</si>
  <si>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</si>
  <si>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</si>
  <si>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</si>
  <si>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</si>
  <si>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</si>
  <si>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</si>
  <si>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</si>
  <si>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</si>
  <si>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</si>
  <si>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</si>
  <si>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</si>
  <si>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</si>
  <si>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</si>
  <si>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</si>
  <si>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</si>
  <si>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</si>
  <si>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</si>
  <si>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</si>
  <si>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</si>
  <si>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</si>
  <si>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</si>
  <si>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</si>
  <si>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</si>
  <si>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</si>
  <si>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</si>
  <si>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</si>
  <si>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</si>
  <si>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</si>
  <si>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</si>
  <si>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</si>
  <si>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</si>
  <si>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</si>
  <si>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</si>
  <si>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</si>
  <si>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</si>
  <si>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</si>
  <si>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</si>
  <si>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</si>
  <si>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</si>
  <si>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</si>
  <si>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</si>
  <si>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</si>
  <si>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</si>
  <si>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</si>
  <si>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</si>
  <si>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</si>
  <si>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</si>
  <si>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</si>
  <si>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</si>
  <si>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</si>
  <si>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</si>
  <si>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</si>
  <si>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</si>
  <si>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</si>
  <si>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</si>
  <si>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</si>
  <si>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</si>
  <si>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</si>
  <si>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</si>
  <si>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</si>
  <si>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</si>
  <si>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</si>
  <si>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</si>
  <si>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</si>
  <si>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</si>
  <si>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</si>
  <si>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</si>
  <si>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</si>
  <si>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</si>
  <si>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</si>
  <si>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</si>
  <si>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</si>
  <si>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</si>
  <si>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</si>
  <si>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</si>
  <si>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</si>
  <si>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</si>
  <si>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</si>
  <si>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</si>
  <si>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</si>
  <si>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</si>
  <si>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</si>
  <si>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</si>
  <si>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</si>
  <si>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</si>
  <si>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</si>
  <si>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</si>
  <si>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</si>
  <si>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</si>
  <si>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</si>
  <si>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</si>
  <si>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</si>
  <si>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</si>
  <si>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</si>
  <si>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</si>
  <si>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</si>
  <si>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</si>
  <si>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</si>
  <si>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</si>
  <si>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</si>
  <si>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</si>
  <si>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</si>
  <si>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</si>
  <si>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</si>
  <si>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</si>
  <si>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</si>
  <si>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</si>
  <si>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</si>
  <si>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</si>
  <si>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</si>
  <si>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</si>
  <si>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</si>
  <si>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</si>
  <si>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</si>
  <si>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</si>
  <si>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</si>
  <si>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</si>
  <si>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</si>
  <si>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</si>
  <si>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</si>
  <si>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</si>
  <si>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</si>
  <si>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</si>
  <si>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</si>
  <si>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</si>
  <si>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</si>
  <si>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</si>
  <si>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</si>
  <si>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</si>
  <si>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</si>
  <si>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</si>
  <si>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</si>
  <si>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</si>
  <si>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</si>
  <si>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</si>
  <si>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</si>
  <si>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</si>
  <si>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</si>
  <si>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</si>
  <si>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</si>
  <si>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</si>
  <si>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</si>
  <si>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</si>
  <si>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</si>
  <si>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</si>
  <si>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</si>
  <si>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</si>
  <si>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</si>
  <si>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</si>
  <si>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</si>
  <si>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</si>
  <si>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</si>
  <si>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</si>
  <si>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</si>
  <si>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</si>
  <si>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</si>
  <si>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</si>
  <si>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</si>
  <si>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</si>
  <si>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</si>
  <si>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</si>
  <si>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</si>
  <si>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</si>
  <si>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</si>
  <si>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</si>
  <si>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</si>
  <si>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</si>
  <si>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</si>
  <si>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</si>
  <si>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</si>
  <si>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</si>
  <si>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</si>
  <si>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</si>
  <si>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</si>
  <si>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</si>
  <si>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</si>
  <si>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</si>
  <si>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</si>
  <si>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</si>
  <si>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</si>
  <si>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</si>
  <si>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</si>
  <si>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</si>
  <si>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</si>
  <si>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</si>
  <si>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</si>
  <si>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</si>
  <si>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</si>
  <si>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</si>
  <si>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</si>
  <si>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</si>
  <si>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</si>
  <si>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</si>
  <si>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</si>
  <si>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</si>
  <si>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</si>
  <si>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</si>
  <si>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</si>
  <si>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</si>
  <si>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</si>
  <si>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</si>
  <si>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</si>
  <si>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</si>
  <si>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</si>
  <si>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</si>
  <si>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</si>
  <si>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</si>
  <si>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</si>
  <si>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</si>
  <si>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</si>
  <si>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</si>
  <si>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</si>
  <si>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</si>
  <si>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</si>
  <si>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</si>
  <si>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</si>
  <si>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</si>
  <si>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</si>
  <si>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</si>
  <si>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</si>
  <si>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</si>
  <si>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</si>
  <si>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</si>
  <si>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</si>
  <si>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</si>
  <si>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</si>
  <si>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</si>
  <si>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</si>
  <si>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</si>
  <si>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</si>
  <si>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</si>
  <si>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</si>
  <si>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</si>
  <si>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</si>
  <si>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</si>
  <si>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</si>
  <si>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</si>
  <si>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</si>
  <si>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</si>
  <si>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</si>
  <si>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</si>
  <si>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</si>
  <si>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</si>
  <si>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</si>
  <si>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</si>
  <si>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</si>
  <si>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</si>
  <si>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</si>
  <si>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</si>
  <si>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</si>
  <si>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</si>
  <si>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</si>
  <si>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</si>
  <si>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</si>
  <si>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</si>
  <si>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</si>
  <si>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</si>
  <si>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</si>
  <si>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</si>
  <si>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</si>
  <si>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</si>
  <si>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</si>
  <si>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</si>
  <si>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</si>
  <si>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</si>
  <si>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</si>
  <si>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</si>
  <si>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</si>
  <si>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</si>
  <si>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</si>
  <si>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</si>
  <si>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</si>
  <si>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</si>
  <si>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</si>
  <si>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</si>
  <si>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</si>
  <si>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</si>
  <si>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</si>
  <si>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</si>
  <si>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</si>
  <si>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</si>
  <si>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</si>
  <si>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</si>
  <si>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</si>
  <si>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</si>
  <si>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</si>
  <si>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</si>
  <si>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</si>
  <si>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</si>
  <si>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</si>
  <si>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</si>
  <si>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</si>
  <si>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</si>
  <si>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</si>
  <si>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</si>
  <si>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</si>
  <si>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</si>
  <si>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</si>
  <si>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</si>
  <si>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</si>
  <si>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</si>
  <si>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</si>
  <si>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</si>
  <si>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</si>
  <si>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</si>
  <si>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</si>
  <si>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</si>
  <si>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</si>
  <si>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</si>
  <si>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</si>
  <si>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</si>
  <si>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</si>
  <si>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</si>
  <si>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</si>
  <si>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</si>
  <si>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</si>
  <si>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</si>
  <si>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</si>
  <si>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</si>
  <si>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</si>
  <si>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</si>
  <si>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</si>
  <si>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</si>
  <si>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</si>
  <si>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</si>
  <si>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</si>
  <si>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</si>
  <si>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</si>
  <si>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</si>
  <si>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</si>
  <si>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</si>
  <si>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</si>
  <si>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</si>
  <si>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</si>
  <si>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</si>
  <si>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</si>
  <si>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</si>
  <si>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</si>
  <si>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</si>
  <si>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</si>
  <si>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</si>
  <si>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</si>
  <si>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</si>
  <si>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</si>
  <si>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</si>
  <si>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</si>
  <si>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</si>
  <si>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</si>
  <si>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</si>
  <si>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</si>
  <si>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</si>
  <si>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</si>
  <si>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</si>
  <si>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</si>
  <si>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</si>
  <si>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</si>
  <si>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</si>
  <si>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</si>
  <si>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</si>
  <si>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</si>
  <si>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</si>
  <si>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</si>
  <si>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</si>
  <si>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</si>
  <si>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</si>
  <si>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</si>
  <si>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</si>
  <si>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</si>
  <si>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</si>
  <si>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</si>
  <si>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</si>
  <si>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</si>
  <si>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</si>
  <si>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</si>
  <si>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</si>
  <si>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</si>
  <si>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</si>
  <si>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</si>
  <si>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</si>
  <si>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</si>
  <si>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</si>
  <si>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</si>
  <si>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</si>
  <si>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</si>
  <si>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</si>
  <si>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</si>
  <si>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</si>
  <si>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</si>
  <si>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</si>
  <si>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</si>
  <si>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</si>
  <si>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</si>
  <si>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</si>
  <si>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</si>
  <si>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</si>
  <si>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</si>
  <si>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</si>
  <si>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</si>
  <si>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</si>
  <si>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</si>
  <si>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</si>
  <si>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</si>
  <si>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</si>
  <si>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</si>
  <si>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</si>
  <si>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</si>
  <si>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</si>
  <si>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</si>
  <si>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</si>
  <si>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</si>
  <si>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</si>
  <si>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</si>
  <si>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</si>
  <si>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</si>
  <si>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</si>
  <si>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</si>
  <si>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</si>
  <si>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</si>
  <si>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</si>
  <si>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</si>
  <si>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</si>
  <si>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</si>
  <si>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</si>
  <si>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</si>
  <si>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</si>
  <si>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</si>
  <si>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</si>
  <si>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</si>
  <si>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</si>
  <si>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</si>
  <si>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</si>
  <si>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</si>
  <si>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</si>
  <si>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</si>
  <si>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</si>
  <si>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</si>
  <si>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</si>
  <si>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</si>
  <si>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</si>
  <si>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</si>
  <si>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</si>
  <si>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</si>
  <si>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</si>
  <si>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</si>
  <si>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</si>
  <si>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</si>
  <si>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</si>
  <si>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</si>
  <si>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</si>
  <si>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</si>
  <si>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</si>
  <si>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</si>
  <si>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</si>
  <si>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</si>
  <si>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</si>
  <si>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</si>
  <si>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</si>
  <si>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</si>
  <si>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</si>
  <si>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</si>
  <si>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</si>
  <si>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</si>
  <si>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</si>
  <si>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</si>
  <si>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</si>
  <si>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</si>
  <si>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</si>
  <si>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</si>
  <si>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</si>
  <si>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</si>
  <si>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</si>
  <si>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</si>
  <si>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</si>
  <si>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</si>
  <si>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</si>
  <si>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</si>
  <si>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</si>
  <si>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</si>
  <si>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</si>
  <si>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</si>
  <si>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</si>
  <si>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</si>
  <si>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</si>
  <si>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</si>
  <si>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</si>
  <si>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</si>
  <si>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</si>
  <si>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</si>
  <si>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</si>
  <si>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</si>
  <si>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</si>
  <si>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</si>
  <si>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</si>
  <si>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</si>
  <si>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</si>
  <si>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</si>
  <si>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</si>
  <si>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</si>
  <si>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</si>
  <si>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</si>
  <si>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</si>
  <si>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</si>
  <si>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</si>
  <si>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</si>
  <si>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</si>
  <si>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</si>
  <si>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</si>
  <si>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</si>
  <si>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</si>
  <si>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</si>
  <si>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</si>
  <si>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</si>
  <si>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</si>
  <si>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</si>
  <si>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</si>
  <si>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</si>
  <si>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</si>
  <si>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</si>
  <si>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</si>
  <si>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</si>
  <si>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</si>
  <si>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</si>
  <si>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</si>
  <si>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</si>
  <si>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</si>
  <si>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</si>
  <si>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</si>
  <si>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</si>
  <si>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</si>
  <si>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</si>
  <si>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</si>
  <si>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</si>
  <si>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</si>
  <si>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</si>
  <si>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</si>
  <si>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</si>
  <si>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</si>
  <si>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</si>
  <si>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</si>
  <si>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</si>
  <si>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</si>
  <si>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</si>
  <si>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</si>
  <si>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</si>
  <si>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</si>
  <si>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</si>
  <si>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</si>
  <si>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</si>
  <si>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</si>
  <si>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</si>
  <si>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</si>
  <si>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</si>
  <si>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</si>
  <si>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</si>
  <si>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</si>
  <si>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</si>
  <si>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</si>
  <si>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</si>
  <si>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</si>
  <si>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</si>
  <si>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</si>
  <si>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</si>
  <si>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</si>
  <si>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</si>
  <si>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</si>
  <si>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</si>
  <si>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</si>
  <si>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</si>
  <si>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</si>
  <si>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</si>
  <si>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</si>
  <si>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</si>
  <si>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</si>
  <si>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</si>
  <si>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</si>
  <si>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</si>
  <si>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</si>
  <si>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</si>
  <si>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</si>
  <si>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</si>
  <si>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</si>
  <si>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</si>
  <si>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</si>
  <si>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</si>
  <si>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</si>
  <si>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</si>
  <si>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</si>
  <si>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</si>
  <si>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</si>
  <si>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</si>
  <si>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</si>
  <si>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</si>
  <si>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</si>
  <si>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</si>
  <si>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</si>
  <si>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</si>
  <si>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</si>
  <si>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</si>
  <si>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</si>
  <si>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</si>
  <si>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</si>
  <si>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</si>
  <si>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</si>
  <si>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</si>
  <si>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</si>
  <si>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</si>
  <si>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</si>
  <si>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</si>
  <si>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</si>
  <si>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</si>
  <si>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</si>
  <si>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</si>
  <si>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</si>
  <si>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</si>
  <si>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</si>
  <si>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</si>
  <si>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</si>
  <si>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</si>
  <si>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</si>
  <si>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</si>
  <si>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</si>
  <si>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</si>
  <si>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</si>
  <si>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</si>
  <si>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</si>
  <si>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</si>
  <si>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</si>
  <si>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</si>
  <si>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</si>
  <si>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</si>
  <si>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</si>
  <si>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</si>
  <si>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</si>
  <si>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</si>
  <si>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</si>
  <si>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</si>
  <si>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</si>
  <si>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</si>
  <si>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</si>
  <si>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</si>
  <si>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</si>
  <si>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</si>
  <si>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</si>
  <si>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</si>
  <si>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</si>
  <si>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</si>
  <si>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</si>
  <si>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</si>
  <si>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</si>
  <si>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</si>
  <si>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</si>
  <si>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</si>
  <si>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</si>
  <si>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</si>
  <si>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</si>
  <si>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</si>
  <si>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</si>
  <si>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</si>
  <si>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</si>
  <si>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</si>
  <si>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</si>
  <si>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</si>
  <si>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</si>
  <si>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</si>
  <si>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</si>
  <si>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</si>
  <si>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</si>
  <si>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</si>
  <si>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</si>
  <si>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</si>
  <si>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</si>
  <si>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</si>
  <si>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</si>
  <si>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</si>
  <si>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</si>
  <si>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</si>
  <si>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</si>
  <si>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</si>
  <si>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</si>
  <si>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</si>
  <si>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</si>
  <si>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</si>
  <si>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</si>
  <si>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</si>
  <si>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</si>
  <si>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</si>
  <si>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</si>
  <si>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</si>
  <si>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</si>
  <si>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</si>
  <si>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</si>
  <si>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</si>
  <si>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</si>
  <si>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</si>
  <si>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</si>
  <si>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</si>
  <si>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</si>
  <si>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</si>
  <si>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</si>
  <si>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</si>
  <si>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</si>
  <si>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</si>
  <si>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</si>
  <si>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</si>
  <si>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</si>
  <si>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</si>
  <si>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</si>
  <si>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</si>
  <si>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</si>
  <si>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</si>
  <si>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</si>
  <si>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</si>
  <si>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</si>
  <si>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</si>
  <si>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</si>
  <si>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</si>
  <si>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</si>
  <si>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</si>
  <si>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</si>
  <si>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</si>
  <si>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</si>
  <si>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</si>
  <si>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</si>
  <si>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</si>
  <si>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</si>
  <si>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</si>
  <si>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</si>
  <si>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</si>
  <si>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</si>
  <si>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</si>
  <si>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</si>
  <si>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</si>
  <si>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</si>
  <si>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</si>
  <si>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</si>
  <si>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</si>
  <si>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</si>
  <si>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</si>
  <si>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</si>
  <si>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</si>
  <si>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</si>
  <si>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</si>
  <si>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</si>
  <si>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</si>
  <si>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</si>
  <si>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</si>
  <si>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</si>
  <si>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</si>
  <si>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</si>
  <si>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</si>
  <si>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</si>
  <si>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</si>
  <si>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</si>
  <si>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</si>
  <si>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</si>
  <si>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</si>
  <si>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</si>
  <si>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</si>
  <si>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</si>
  <si>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</si>
  <si>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</si>
  <si>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</si>
  <si>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</si>
  <si>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</si>
  <si>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</si>
  <si>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</si>
  <si>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</si>
  <si>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</si>
  <si>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</si>
  <si>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</si>
  <si>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</si>
  <si>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</si>
  <si>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</si>
  <si>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</si>
  <si>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</si>
  <si>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</si>
  <si>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</si>
  <si>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</si>
  <si>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</si>
  <si>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</si>
  <si>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</si>
  <si>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</si>
  <si>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</si>
  <si>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</si>
  <si>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</si>
  <si>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</si>
  <si>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</si>
  <si>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</si>
  <si>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</si>
  <si>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</si>
  <si>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</si>
  <si>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</si>
  <si>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</si>
  <si>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</si>
  <si>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</si>
  <si>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</si>
  <si>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</si>
  <si>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</si>
  <si>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</si>
  <si>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</si>
  <si>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</si>
  <si>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</si>
  <si>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</si>
  <si>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</si>
  <si>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</si>
  <si>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</si>
  <si>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</si>
  <si>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</si>
  <si>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</si>
  <si>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</si>
  <si>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</si>
  <si>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</si>
  <si>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</si>
  <si>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</si>
  <si>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</si>
  <si>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</si>
  <si>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</si>
  <si>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</si>
  <si>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</si>
  <si>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</si>
  <si>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</si>
  <si>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</si>
  <si>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</si>
  <si>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</si>
  <si>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</si>
  <si>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</si>
  <si>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</si>
  <si>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</si>
  <si>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</si>
  <si>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</si>
  <si>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</si>
  <si>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</si>
  <si>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</si>
  <si>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</si>
  <si>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</si>
  <si>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</si>
  <si>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</si>
  <si>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</si>
  <si>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</si>
  <si>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</si>
  <si>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</si>
  <si>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</si>
  <si>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</si>
  <si>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</si>
  <si>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</si>
  <si>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</si>
  <si>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</si>
  <si>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</si>
  <si>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</si>
  <si>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</si>
  <si>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</si>
  <si>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</si>
  <si>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</si>
  <si>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</si>
  <si>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</si>
  <si>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</si>
  <si>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</si>
  <si>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</si>
  <si>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</si>
  <si>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</si>
  <si>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</si>
  <si>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</si>
  <si>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</si>
  <si>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</si>
  <si>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</si>
  <si>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</si>
  <si>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</si>
  <si>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</si>
  <si>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</si>
  <si>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</si>
  <si>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</si>
  <si>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</si>
  <si>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</si>
  <si>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</si>
  <si>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</si>
  <si>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</si>
  <si>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</si>
  <si>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</si>
  <si>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</si>
  <si>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</si>
  <si>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</si>
  <si>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</si>
  <si>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</si>
  <si>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</si>
  <si>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</si>
  <si>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</si>
  <si>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</si>
  <si>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</si>
  <si>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</si>
  <si>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</si>
  <si>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</si>
  <si>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</si>
  <si>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</si>
  <si>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</si>
  <si>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</si>
  <si>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</si>
  <si>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</si>
  <si>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</si>
  <si>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</si>
  <si>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</si>
  <si>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</si>
  <si>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</si>
  <si>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</si>
  <si>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</si>
  <si>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</si>
  <si>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</si>
  <si>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</si>
  <si>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</si>
  <si>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</si>
  <si>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</si>
  <si>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</si>
  <si>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</si>
  <si>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</si>
  <si>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</si>
  <si>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</si>
  <si>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</si>
  <si>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</si>
  <si>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</si>
  <si>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</si>
  <si>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</si>
  <si>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</si>
  <si>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</si>
  <si>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</si>
  <si>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</si>
  <si>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</si>
  <si>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</si>
  <si>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</si>
  <si>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</si>
  <si>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</si>
  <si>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</si>
  <si>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</si>
  <si>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</si>
  <si>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</si>
  <si>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</si>
  <si>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</si>
  <si>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</si>
  <si>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</si>
  <si>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</si>
  <si>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</si>
  <si>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</si>
  <si>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</si>
  <si>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</si>
  <si>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</si>
  <si>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</si>
  <si>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</si>
  <si>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</si>
  <si>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</si>
  <si>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</si>
  <si>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</si>
  <si>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</si>
  <si>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</si>
  <si>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</si>
  <si>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</si>
  <si>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</si>
  <si>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</si>
  <si>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</si>
  <si>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</si>
  <si>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</si>
  <si>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</si>
  <si>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</si>
  <si>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</si>
  <si>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</si>
  <si>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</si>
  <si>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</si>
  <si>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</si>
  <si>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</si>
  <si>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</si>
  <si>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</si>
  <si>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</si>
  <si>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</si>
  <si>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</si>
  <si>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</si>
  <si>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</si>
  <si>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</si>
  <si>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</si>
  <si>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</si>
  <si>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</si>
  <si>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</si>
  <si>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</si>
  <si>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</si>
  <si>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</si>
  <si>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</si>
  <si>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</si>
  <si>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</si>
  <si>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</si>
  <si>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</si>
  <si>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</si>
  <si>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</si>
  <si>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</si>
  <si>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</si>
  <si>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</si>
  <si>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</si>
  <si>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</si>
  <si>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</si>
  <si>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</si>
  <si>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</si>
  <si>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</si>
  <si>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</si>
  <si>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</si>
  <si>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</si>
  <si>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</si>
  <si>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</si>
  <si>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</si>
  <si>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</si>
  <si>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</si>
  <si>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</si>
  <si>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</si>
  <si>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</si>
  <si>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</si>
  <si>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</si>
  <si>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</si>
  <si>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</si>
  <si>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</si>
  <si>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</si>
  <si>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</si>
  <si>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</si>
  <si>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</si>
  <si>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</si>
  <si>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</si>
  <si>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</si>
  <si>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</si>
  <si>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</si>
  <si>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</si>
  <si>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</si>
  <si>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</si>
  <si>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</si>
  <si>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</si>
  <si>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</si>
  <si>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</si>
  <si>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</si>
  <si>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</si>
  <si>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</si>
  <si>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</si>
  <si>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</si>
  <si>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</si>
  <si>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</si>
  <si>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</si>
  <si>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</si>
  <si>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</si>
  <si>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</si>
  <si>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</si>
  <si>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</si>
  <si>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</si>
  <si>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</si>
  <si>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</si>
  <si>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</si>
  <si>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</si>
  <si>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</si>
  <si>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</si>
  <si>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</si>
  <si>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</si>
  <si>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</si>
  <si>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</si>
  <si>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</si>
  <si>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</si>
  <si>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</si>
  <si>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</si>
  <si>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</si>
  <si>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</si>
  <si>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</si>
  <si>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</si>
  <si>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</si>
  <si>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</si>
  <si>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</si>
  <si>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</si>
  <si>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</si>
  <si>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</si>
  <si>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</si>
  <si>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</si>
  <si>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</si>
  <si>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</si>
  <si>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</si>
  <si>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</si>
  <si>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</si>
  <si>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</si>
  <si>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</si>
  <si>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</si>
  <si>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</si>
  <si>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</si>
  <si>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</si>
  <si>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</si>
  <si>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</si>
  <si>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</si>
  <si>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</si>
  <si>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</si>
  <si>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</si>
  <si>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</si>
  <si>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</si>
  <si>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</si>
  <si>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</si>
  <si>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</si>
  <si>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</si>
  <si>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</si>
  <si>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</si>
  <si>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</si>
  <si>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</si>
  <si>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</si>
  <si>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</si>
  <si>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</si>
  <si>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</si>
  <si>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</si>
  <si>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</si>
  <si>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</si>
  <si>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</si>
  <si>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</si>
  <si>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</si>
  <si>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</si>
  <si>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</si>
  <si>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</si>
  <si>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</si>
  <si>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</si>
  <si>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</si>
  <si>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</si>
  <si>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</si>
  <si>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</si>
  <si>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</si>
  <si>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</si>
  <si>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</si>
  <si>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</si>
  <si>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</si>
  <si>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</si>
  <si>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</si>
  <si>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</si>
  <si>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</si>
  <si>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</si>
  <si>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</si>
  <si>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</si>
  <si>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</si>
  <si>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</si>
  <si>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</si>
  <si>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</si>
  <si>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</si>
  <si>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</si>
  <si>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</si>
  <si>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</si>
  <si>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</si>
  <si>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</si>
  <si>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</si>
  <si>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</si>
  <si>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</si>
  <si>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</si>
  <si>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</si>
  <si>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</si>
  <si>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</si>
  <si>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</si>
  <si>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</si>
  <si>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</si>
  <si>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</si>
  <si>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</si>
  <si>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</si>
  <si>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</si>
  <si>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</si>
  <si>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</si>
  <si>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</si>
  <si>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</si>
  <si>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</si>
  <si>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</si>
  <si>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</si>
  <si>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</si>
  <si>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</si>
  <si>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</si>
  <si>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</si>
  <si>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</si>
  <si>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</si>
  <si>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</si>
  <si>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</si>
  <si>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</si>
  <si>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</si>
  <si>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</si>
  <si>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</si>
  <si>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</si>
  <si>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</si>
  <si>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</si>
  <si>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</si>
  <si>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</si>
  <si>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</si>
  <si>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</si>
  <si>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</si>
  <si>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</si>
  <si>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</si>
  <si>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</si>
  <si>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</si>
  <si>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</si>
  <si>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</si>
  <si>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</si>
  <si>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</si>
  <si>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</si>
  <si>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</si>
  <si>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</si>
  <si>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</si>
  <si>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</si>
  <si>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</si>
  <si>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</si>
  <si>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</si>
  <si>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</si>
  <si>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</si>
  <si>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</si>
  <si>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</si>
  <si>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</si>
  <si>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</si>
  <si>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</si>
  <si>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</si>
  <si>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</si>
  <si>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</si>
  <si>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</si>
  <si>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</si>
  <si>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</si>
  <si>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</si>
  <si>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</si>
  <si>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</si>
  <si>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</si>
  <si>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</si>
  <si>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</si>
  <si>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</si>
  <si>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</si>
  <si>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</si>
  <si>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</si>
  <si>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</si>
  <si>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</si>
  <si>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</si>
  <si>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</si>
  <si>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</si>
  <si>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</si>
  <si>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</si>
  <si>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</si>
  <si>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</si>
  <si>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</si>
  <si>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</si>
  <si>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</si>
  <si>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</si>
  <si>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</si>
  <si>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</si>
  <si>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</si>
  <si>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</si>
  <si>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</si>
  <si>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</si>
  <si>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</si>
  <si>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</si>
  <si>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</si>
  <si>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</si>
  <si>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</si>
  <si>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</si>
  <si>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</si>
  <si>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</si>
  <si>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</si>
  <si>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</si>
  <si>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</si>
  <si>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</si>
  <si>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</si>
  <si>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</si>
  <si>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</si>
  <si>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</si>
  <si>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</si>
  <si>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</si>
  <si>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</si>
  <si>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</si>
  <si>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</si>
  <si>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</si>
  <si>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</si>
  <si>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</si>
  <si>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</si>
  <si>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</si>
  <si>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</si>
  <si>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</si>
  <si>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</si>
  <si>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</si>
  <si>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</si>
  <si>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</si>
  <si>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</si>
  <si>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</si>
  <si>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</si>
  <si>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</si>
  <si>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</si>
  <si>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</si>
  <si>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</si>
  <si>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</si>
  <si>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</si>
  <si>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</si>
  <si>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</si>
  <si>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</si>
  <si>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</si>
  <si>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</si>
  <si>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</si>
  <si>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</si>
  <si>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</si>
  <si>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</si>
  <si>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</si>
  <si>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</si>
  <si>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</si>
  <si>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</si>
  <si>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</si>
  <si>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</si>
  <si>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</si>
  <si>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</si>
  <si>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</si>
  <si>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</si>
  <si>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</si>
  <si>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</si>
  <si>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</si>
  <si>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</si>
  <si>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</si>
  <si>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</si>
  <si>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</si>
  <si>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</si>
  <si>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</si>
  <si>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</si>
  <si>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</si>
  <si>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</si>
  <si>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</si>
  <si>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</si>
  <si>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</si>
  <si>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</si>
  <si>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</si>
  <si>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</si>
  <si>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</si>
  <si>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</si>
  <si>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</si>
  <si>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</si>
  <si>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</si>
  <si>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</si>
  <si>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</si>
  <si>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</si>
  <si>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</si>
  <si>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</si>
  <si>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</si>
  <si>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</si>
  <si>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</si>
  <si>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</si>
  <si>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</si>
  <si>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</si>
  <si>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</si>
  <si>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</si>
  <si>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</si>
  <si>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</si>
  <si>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</si>
  <si>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</si>
  <si>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</si>
  <si>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</si>
  <si>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</si>
  <si>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</si>
  <si>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</si>
  <si>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</si>
  <si>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</si>
  <si>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</si>
  <si>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</si>
  <si>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</si>
  <si>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</si>
  <si>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</si>
  <si>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</si>
  <si>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</si>
  <si>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</si>
  <si>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</si>
  <si>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</si>
  <si>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</si>
  <si>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</si>
  <si>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</si>
  <si>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</si>
  <si>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</si>
  <si>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</si>
  <si>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</si>
  <si>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</si>
  <si>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</si>
  <si>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</si>
  <si>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</si>
  <si>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</si>
  <si>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</si>
  <si>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</si>
  <si>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</si>
  <si>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</si>
  <si>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</si>
  <si>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</si>
  <si>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</si>
  <si>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</si>
  <si>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</si>
  <si>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</si>
  <si>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</si>
  <si>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</si>
  <si>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</si>
  <si>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</si>
  <si>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</si>
  <si>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</si>
  <si>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</si>
  <si>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</si>
  <si>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</si>
  <si>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</si>
  <si>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</si>
  <si>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</si>
  <si>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</si>
  <si>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</si>
  <si>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</si>
  <si>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</si>
  <si>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</si>
  <si>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</si>
  <si>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</si>
  <si>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</si>
  <si>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</si>
  <si>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</si>
  <si>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</si>
  <si>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</si>
  <si>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</si>
  <si>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</si>
  <si>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</si>
  <si>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</si>
  <si>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</si>
  <si>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</si>
  <si>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</si>
  <si>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</si>
  <si>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</si>
  <si>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</si>
  <si>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</si>
  <si>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</si>
  <si>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</si>
  <si>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</si>
  <si>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</si>
  <si>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</si>
  <si>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</si>
  <si>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</si>
  <si>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</si>
  <si>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</si>
  <si>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</si>
  <si>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</si>
  <si>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</si>
  <si>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</si>
  <si>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</si>
  <si>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</si>
  <si>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</si>
  <si>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</si>
  <si>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</si>
  <si>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</si>
  <si>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</si>
  <si>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</si>
  <si>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</si>
  <si>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</si>
  <si>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</si>
  <si>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</si>
  <si>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</si>
  <si>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</si>
  <si>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</si>
  <si>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</si>
  <si>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</si>
  <si>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</si>
  <si>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</si>
  <si>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</si>
  <si>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</si>
  <si>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</si>
  <si>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</si>
  <si>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</si>
  <si>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</si>
  <si>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</si>
  <si>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</si>
  <si>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</si>
  <si>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</si>
  <si>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</si>
  <si>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</si>
  <si>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</si>
  <si>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</si>
  <si>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</si>
  <si>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</si>
  <si>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</si>
  <si>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</si>
  <si>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</si>
  <si>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</si>
  <si>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</si>
  <si>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</si>
  <si>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</si>
  <si>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</si>
  <si>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</si>
  <si>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</si>
  <si>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</si>
  <si>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</si>
  <si>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</si>
  <si>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</si>
  <si>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</si>
  <si>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</si>
  <si>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</si>
  <si>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</si>
  <si>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</si>
  <si>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</si>
  <si>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</si>
  <si>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</si>
  <si>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</si>
  <si>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</si>
  <si>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</si>
  <si>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</si>
  <si>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</si>
  <si>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</si>
  <si>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</si>
  <si>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</si>
  <si>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</si>
  <si>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</si>
  <si>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</si>
  <si>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</si>
  <si>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</si>
  <si>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</si>
  <si>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</si>
  <si>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</si>
  <si>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</si>
  <si>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</si>
  <si>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</si>
  <si>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</si>
  <si>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</si>
  <si>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</si>
  <si>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</si>
  <si>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</si>
  <si>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</si>
  <si>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</si>
  <si>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</si>
  <si>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</si>
  <si>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</si>
  <si>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</si>
  <si>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</si>
  <si>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</si>
  <si>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</si>
  <si>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</si>
  <si>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</si>
  <si>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</si>
  <si>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</si>
  <si>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</si>
  <si>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</si>
  <si>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</si>
  <si>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</si>
  <si>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</si>
  <si>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</si>
  <si>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</si>
  <si>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</si>
  <si>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</si>
  <si>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</si>
  <si>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</si>
  <si>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</si>
  <si>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</si>
  <si>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</si>
  <si>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</si>
  <si>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</si>
  <si>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</si>
  <si>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</si>
  <si>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</si>
  <si>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</si>
  <si>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</si>
  <si>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</si>
  <si>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</si>
  <si>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</si>
  <si>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</si>
  <si>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</si>
  <si>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</si>
  <si>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</si>
  <si>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</si>
  <si>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</si>
  <si>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</si>
  <si>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</si>
  <si>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</si>
  <si>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</si>
  <si>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</si>
  <si>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</si>
  <si>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</si>
  <si>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</si>
  <si>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</si>
  <si>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</si>
  <si>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</si>
  <si>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</si>
  <si>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</si>
  <si>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</si>
  <si>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</si>
  <si>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</si>
  <si>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</si>
  <si>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</si>
  <si>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</si>
  <si>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</si>
  <si>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</si>
  <si>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</si>
  <si>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</si>
  <si>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</si>
  <si>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</si>
  <si>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</si>
  <si>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</si>
  <si>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</si>
  <si>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</si>
  <si>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</si>
  <si>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</si>
  <si>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</si>
  <si>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</si>
  <si>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</si>
  <si>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</si>
  <si>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</si>
  <si>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</si>
  <si>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</si>
  <si>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</si>
  <si>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</si>
  <si>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</si>
  <si>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</si>
  <si>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</si>
  <si>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</si>
  <si>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</si>
  <si>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</si>
  <si>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</si>
  <si>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</si>
  <si>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</si>
  <si>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</si>
  <si>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</si>
  <si>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</si>
  <si>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</si>
  <si>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</si>
  <si>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</si>
  <si>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</si>
  <si>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</si>
  <si>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</si>
  <si>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</si>
  <si>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</si>
  <si>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</si>
  <si>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</si>
  <si>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</si>
  <si>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</si>
  <si>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</si>
  <si>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</si>
  <si>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</si>
  <si>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</si>
  <si>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</si>
  <si>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</si>
  <si>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</si>
  <si>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</si>
  <si>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</si>
  <si>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</si>
  <si>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</si>
  <si>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</si>
  <si>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</si>
  <si>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</si>
  <si>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</si>
  <si>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</si>
  <si>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</si>
  <si>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</si>
  <si>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</si>
  <si>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</si>
  <si>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</si>
  <si>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</si>
  <si>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</si>
  <si>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</si>
  <si>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</si>
  <si>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</si>
  <si>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</si>
  <si>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</si>
  <si>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</si>
  <si>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</si>
  <si>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</si>
  <si>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</si>
  <si>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</si>
  <si>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</si>
  <si>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</si>
  <si>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</si>
  <si>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</si>
  <si>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</si>
  <si>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</si>
  <si>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</si>
  <si>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</si>
  <si>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</si>
  <si>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</si>
  <si>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</si>
  <si>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</si>
  <si>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</si>
  <si>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</si>
  <si>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</si>
  <si>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</si>
  <si>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</si>
  <si>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</si>
  <si>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</si>
  <si>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</si>
  <si>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</si>
  <si>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</si>
  <si>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</si>
  <si>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</si>
  <si>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</si>
  <si>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</si>
  <si>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</si>
  <si>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</si>
  <si>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</si>
  <si>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</si>
  <si>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</si>
  <si>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</si>
  <si>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</si>
  <si>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</si>
  <si>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</si>
  <si>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</si>
  <si>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</si>
  <si>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</si>
  <si>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</si>
  <si>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</si>
  <si>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</si>
  <si>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</si>
  <si>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</si>
  <si>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</si>
  <si>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</si>
  <si>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</si>
  <si>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</si>
  <si>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</si>
  <si>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</si>
  <si>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</si>
  <si>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</si>
  <si>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</si>
  <si>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</si>
  <si>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</si>
  <si>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</si>
  <si>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</si>
  <si>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</si>
  <si>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</si>
  <si>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</si>
  <si>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</si>
  <si>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</si>
  <si>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</si>
  <si>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</si>
  <si>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</si>
  <si>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</si>
  <si>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</si>
  <si>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</si>
  <si>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</si>
  <si>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</si>
  <si>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</si>
  <si>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</si>
  <si>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</si>
  <si>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</si>
  <si>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</si>
  <si>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</si>
  <si>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</si>
  <si>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</si>
  <si>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</si>
  <si>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</si>
  <si>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</si>
  <si>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</si>
  <si>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</si>
  <si>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</si>
  <si>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</si>
  <si>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</si>
  <si>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</si>
  <si>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</si>
  <si>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</si>
  <si>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</si>
  <si>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</si>
  <si>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</si>
  <si>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</si>
  <si>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</si>
  <si>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</si>
  <si>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</si>
  <si>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</si>
  <si>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</si>
  <si>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</si>
  <si>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</si>
  <si>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</si>
  <si>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</si>
  <si>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</si>
  <si>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</si>
  <si>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</si>
  <si>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</si>
  <si>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</si>
  <si>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</si>
  <si>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</si>
  <si>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</si>
  <si>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</si>
  <si>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</si>
  <si>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</si>
  <si>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</si>
  <si>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</si>
  <si>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</si>
  <si>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</si>
  <si>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</si>
  <si>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</si>
  <si>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</si>
  <si>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</si>
  <si>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</si>
  <si>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</si>
  <si>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</si>
  <si>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</si>
  <si>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</si>
  <si>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</si>
  <si>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</si>
  <si>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</si>
  <si>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</si>
  <si>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</si>
  <si>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</si>
  <si>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</si>
  <si>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</si>
  <si>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</si>
  <si>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</si>
  <si>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</si>
  <si>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</si>
  <si>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</si>
  <si>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</si>
  <si>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</si>
  <si>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</si>
  <si>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</si>
  <si>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</si>
  <si>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</si>
  <si>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</si>
  <si>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</si>
  <si>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</si>
  <si>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</si>
  <si>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</si>
  <si>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</si>
  <si>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</si>
  <si>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</si>
  <si>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</si>
  <si>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</si>
  <si>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</si>
  <si>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</si>
  <si>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</si>
  <si>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</si>
  <si>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</si>
  <si>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</si>
  <si>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</si>
  <si>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</si>
  <si>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</si>
  <si>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</si>
  <si>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</si>
  <si>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</si>
  <si>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</si>
  <si>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</si>
  <si>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</si>
  <si>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</si>
  <si>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</si>
  <si>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</si>
  <si>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</si>
  <si>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</si>
  <si>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</si>
  <si>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</si>
  <si>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</si>
  <si>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</si>
  <si>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</si>
  <si>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</si>
  <si>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</si>
  <si>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</si>
  <si>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</si>
  <si>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</si>
  <si>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</si>
  <si>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</si>
  <si>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</si>
  <si>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</si>
  <si>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</si>
  <si>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</si>
  <si>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</si>
  <si>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</si>
  <si>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</si>
  <si>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</si>
  <si>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</si>
  <si>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</si>
  <si>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</si>
  <si>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</si>
  <si>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</si>
  <si>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</si>
  <si>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</si>
  <si>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</si>
  <si>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</si>
  <si>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</si>
  <si>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</si>
  <si>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</si>
  <si>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</si>
  <si>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</si>
  <si>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</si>
  <si>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</si>
  <si>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</si>
  <si>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</si>
  <si>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</si>
  <si>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</si>
  <si>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</si>
  <si>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</si>
  <si>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</si>
  <si>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</si>
  <si>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</si>
  <si>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</si>
  <si>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</si>
  <si>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</si>
  <si>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</si>
  <si>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</si>
  <si>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</si>
  <si>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</si>
  <si>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</si>
  <si>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</si>
  <si>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</si>
  <si>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</si>
  <si>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</si>
  <si>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</si>
  <si>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</si>
  <si>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</si>
  <si>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</si>
  <si>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</si>
  <si>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</si>
  <si>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</si>
  <si>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</si>
  <si>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</si>
  <si>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</si>
  <si>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</si>
  <si>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</si>
  <si>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</si>
  <si>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</si>
  <si>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</si>
  <si>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</si>
  <si>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</si>
  <si>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</si>
  <si>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</si>
  <si>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</si>
  <si>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</si>
  <si>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</si>
  <si>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</si>
  <si>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</si>
  <si>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</si>
  <si>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</si>
  <si>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</si>
  <si>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</si>
  <si>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</si>
  <si>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</si>
  <si>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</si>
  <si>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</si>
  <si>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</si>
  <si>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</si>
  <si>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</si>
  <si>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</si>
  <si>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</si>
  <si>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</si>
  <si>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</si>
  <si>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</si>
  <si>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</si>
  <si>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</si>
  <si>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</si>
  <si>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</si>
  <si>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</si>
  <si>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</si>
  <si>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</si>
  <si>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</si>
  <si>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</si>
  <si>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</si>
  <si>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</si>
  <si>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</si>
  <si>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</si>
  <si>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</si>
  <si>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</si>
  <si>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</si>
  <si>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</si>
  <si>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</si>
  <si>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</si>
  <si>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</si>
  <si>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</si>
  <si>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</si>
  <si>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</si>
  <si>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</si>
  <si>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</si>
  <si>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</si>
  <si>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</si>
  <si>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</si>
  <si>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</si>
  <si>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</si>
  <si>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</si>
  <si>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</si>
  <si>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</si>
  <si>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</si>
  <si>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</si>
  <si>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</si>
  <si>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</si>
  <si>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</si>
  <si>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</si>
  <si>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</si>
  <si>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</si>
  <si>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</si>
  <si>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</si>
  <si>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</si>
  <si>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</si>
  <si>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</si>
  <si>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</si>
  <si>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</si>
  <si>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</si>
  <si>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</si>
  <si>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</si>
  <si>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</si>
  <si>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</si>
  <si>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</si>
  <si>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</si>
  <si>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</si>
  <si>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</si>
  <si>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</si>
  <si>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</si>
  <si>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</si>
  <si>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</si>
  <si>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</si>
  <si>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</si>
  <si>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</si>
  <si>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</si>
  <si>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</si>
  <si>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</si>
  <si>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</si>
  <si>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</si>
  <si>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</si>
  <si>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</si>
  <si>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</si>
  <si>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</si>
  <si>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</si>
  <si>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</si>
  <si>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</si>
  <si>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</si>
  <si>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</si>
  <si>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</si>
  <si>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</si>
  <si>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</si>
  <si>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</si>
  <si>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</si>
  <si>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</si>
  <si>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</si>
  <si>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</si>
  <si>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</si>
  <si>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</si>
  <si>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</si>
  <si>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</si>
  <si>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</si>
  <si>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</si>
  <si>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</si>
  <si>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</si>
  <si>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</si>
  <si>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</si>
  <si>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</si>
  <si>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</si>
  <si>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</si>
  <si>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</si>
  <si>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</si>
  <si>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</si>
  <si>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</si>
  <si>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</si>
  <si>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</si>
  <si>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</si>
  <si>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</si>
  <si>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</si>
  <si>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</si>
  <si>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</si>
  <si>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</si>
  <si>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</si>
  <si>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</si>
  <si>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</si>
  <si>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</si>
  <si>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</si>
  <si>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</si>
  <si>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</si>
  <si>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</si>
  <si>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</si>
  <si>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</si>
  <si>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</si>
  <si>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</si>
  <si>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</si>
  <si>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</si>
  <si>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</si>
  <si>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</si>
  <si>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</si>
  <si>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</si>
  <si>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</si>
  <si>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</si>
  <si>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</si>
  <si>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</si>
  <si>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</si>
  <si>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</si>
  <si>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</si>
  <si>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</si>
  <si>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</si>
  <si>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</si>
  <si>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</si>
  <si>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</si>
  <si>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</si>
  <si>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</si>
  <si>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</si>
  <si>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</si>
  <si>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</si>
  <si>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</si>
  <si>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</si>
  <si>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</si>
  <si>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</si>
  <si>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</si>
  <si>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</si>
  <si>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</si>
  <si>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</si>
  <si>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</si>
  <si>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</si>
  <si>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</si>
  <si>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</si>
  <si>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</si>
  <si>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</si>
  <si>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</si>
  <si>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</si>
  <si>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</si>
  <si>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</si>
  <si>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</si>
  <si>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</si>
  <si>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</si>
  <si>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</si>
  <si>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</si>
  <si>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</si>
  <si>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</si>
  <si>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</si>
  <si>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</si>
  <si>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</si>
  <si>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</si>
  <si>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</si>
  <si>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</si>
  <si>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</si>
  <si>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</si>
  <si>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</si>
  <si>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</si>
  <si>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</si>
  <si>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</si>
  <si>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</si>
  <si>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</si>
  <si>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</si>
  <si>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</si>
  <si>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</si>
  <si>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</si>
  <si>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</si>
  <si>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</si>
  <si>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</si>
  <si>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</si>
  <si>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</si>
  <si>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</si>
  <si>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</si>
  <si>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</si>
  <si>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</si>
  <si>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</si>
  <si>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</si>
  <si>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</si>
  <si>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</si>
  <si>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</si>
  <si>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</si>
  <si>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</si>
  <si>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</si>
  <si>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</si>
  <si>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</si>
  <si>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</si>
  <si>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</si>
  <si>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</si>
  <si>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</si>
  <si>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</si>
  <si>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</si>
  <si>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</si>
  <si>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</si>
  <si>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</si>
  <si>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</si>
  <si>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</si>
  <si>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</si>
  <si>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</si>
  <si>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</si>
  <si>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</si>
  <si>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</si>
  <si>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</si>
  <si>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</si>
  <si>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</si>
  <si>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</si>
  <si>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</si>
  <si>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</si>
  <si>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</si>
  <si>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</si>
  <si>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</si>
  <si>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</si>
  <si>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</si>
  <si>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</si>
  <si>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</si>
  <si>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</si>
  <si>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</si>
  <si>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</si>
  <si>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</si>
  <si>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</si>
  <si>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</si>
  <si>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</si>
  <si>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</si>
  <si>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</si>
  <si>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</si>
  <si>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</si>
  <si>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</si>
  <si>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</si>
  <si>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</si>
  <si>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</si>
  <si>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</si>
  <si>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</si>
  <si>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</si>
  <si>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</si>
  <si>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</si>
  <si>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</si>
  <si>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</si>
  <si>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</si>
  <si>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</si>
  <si>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</si>
  <si>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</si>
  <si>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</si>
  <si>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</si>
  <si>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</si>
  <si>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</si>
  <si>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</si>
  <si>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</si>
  <si>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</si>
  <si>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</si>
  <si>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</si>
  <si>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</si>
  <si>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</si>
  <si>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</si>
  <si>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</si>
  <si>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</si>
  <si>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</si>
  <si>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</si>
  <si>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</si>
  <si>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</si>
  <si>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</si>
  <si>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</si>
  <si>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</si>
  <si>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</si>
  <si>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</si>
  <si>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</si>
  <si>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</si>
  <si>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</si>
  <si>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</si>
  <si>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</si>
  <si>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</si>
  <si>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</si>
  <si>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</si>
  <si>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</si>
  <si>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</si>
  <si>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</si>
  <si>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</si>
  <si>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</si>
  <si>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</si>
  <si>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</si>
  <si>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</si>
  <si>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</si>
  <si>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</si>
  <si>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</si>
  <si>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</si>
  <si>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</si>
  <si>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</si>
  <si>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</si>
  <si>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</si>
  <si>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</si>
  <si>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</si>
  <si>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</si>
  <si>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</si>
  <si>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</si>
  <si>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</si>
  <si>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</si>
  <si>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</si>
  <si>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</si>
  <si>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</si>
  <si>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</si>
  <si>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</si>
  <si>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</si>
  <si>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</si>
  <si>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</si>
  <si>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</si>
  <si>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</si>
  <si>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</si>
  <si>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</si>
  <si>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</si>
  <si>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</si>
  <si>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</si>
  <si>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</si>
  <si>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</si>
  <si>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</si>
  <si>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</si>
  <si>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</si>
  <si>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</si>
  <si>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</si>
  <si>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</si>
  <si>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</si>
  <si>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</si>
  <si>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</si>
  <si>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</si>
  <si>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</si>
  <si>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</si>
  <si>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</si>
  <si>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</si>
  <si>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</si>
  <si>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</si>
  <si>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</si>
  <si>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</si>
  <si>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</si>
  <si>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</si>
  <si>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</si>
  <si>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</si>
  <si>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</si>
  <si>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</si>
  <si>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</si>
  <si>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</si>
  <si>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</si>
  <si>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</si>
  <si>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</si>
  <si>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</si>
  <si>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</si>
  <si>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</si>
  <si>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</si>
  <si>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</si>
  <si>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</si>
  <si>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</si>
  <si>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</si>
  <si>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</si>
  <si>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</si>
  <si>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</si>
  <si>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</si>
  <si>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</si>
  <si>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</si>
  <si>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</si>
  <si>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</si>
  <si>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</si>
  <si>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</si>
  <si>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</si>
  <si>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</si>
  <si>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</si>
  <si>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</si>
  <si>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</si>
  <si>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</si>
  <si>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</si>
  <si>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</si>
  <si>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</si>
  <si>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</si>
  <si>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</si>
  <si>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</si>
  <si>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</si>
  <si>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</si>
  <si>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</si>
  <si>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</si>
  <si>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</si>
  <si>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</si>
  <si>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</si>
  <si>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</si>
  <si>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</si>
  <si>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</si>
  <si>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</si>
  <si>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</si>
  <si>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</si>
  <si>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</si>
  <si>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</si>
  <si>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</si>
  <si>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</si>
  <si>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</si>
  <si>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</si>
  <si>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</si>
  <si>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</si>
  <si>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</si>
  <si>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</si>
  <si>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</si>
  <si>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</si>
  <si>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</si>
  <si>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</si>
  <si>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</si>
  <si>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</si>
  <si>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</si>
  <si>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</si>
  <si>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</si>
  <si>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</si>
  <si>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</si>
  <si>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</si>
  <si>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</si>
  <si>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</si>
  <si>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</si>
  <si>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</si>
  <si>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</si>
  <si>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</si>
  <si>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</si>
  <si>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</si>
  <si>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</si>
  <si>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</si>
  <si>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</si>
  <si>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</si>
  <si>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</si>
  <si>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</si>
  <si>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</si>
  <si>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</si>
  <si>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</si>
  <si>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</si>
  <si>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</si>
  <si>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</si>
  <si>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</si>
  <si>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</si>
  <si>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</si>
  <si>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</si>
  <si>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</si>
  <si>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</si>
  <si>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</si>
  <si>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</si>
  <si>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</si>
  <si>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</si>
  <si>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</si>
  <si>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</si>
  <si>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</si>
  <si>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</si>
  <si>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</si>
  <si>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</si>
  <si>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</si>
  <si>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</si>
  <si>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</si>
  <si>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</si>
  <si>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</si>
  <si>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</si>
  <si>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</si>
  <si>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</si>
  <si>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</si>
  <si>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</si>
  <si>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</si>
  <si>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</si>
  <si>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</si>
  <si>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</si>
  <si>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</si>
  <si>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</si>
  <si>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</si>
  <si>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</si>
  <si>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</si>
  <si>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</si>
  <si>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</si>
  <si>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</si>
  <si>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</si>
  <si>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</si>
  <si>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</si>
  <si>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</si>
  <si>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</si>
  <si>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</si>
  <si>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</si>
  <si>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</si>
  <si>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</si>
  <si>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</si>
  <si>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</si>
  <si>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</si>
  <si>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</si>
  <si>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</si>
  <si>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</si>
  <si>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</si>
  <si>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</si>
  <si>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</si>
  <si>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</si>
  <si>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</si>
  <si>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</si>
  <si>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</si>
  <si>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</si>
  <si>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</si>
  <si>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</si>
  <si>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</si>
  <si>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</si>
  <si>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</si>
  <si>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</si>
  <si>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</si>
  <si>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</si>
  <si>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</si>
  <si>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</si>
  <si>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</si>
  <si>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</si>
  <si>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</si>
  <si>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</si>
  <si>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</si>
  <si>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</si>
  <si>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</si>
  <si>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</si>
  <si>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</si>
  <si>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</si>
  <si>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</si>
  <si>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</si>
  <si>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</si>
  <si>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</si>
  <si>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</si>
  <si>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</si>
  <si>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</si>
  <si>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</si>
  <si>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</si>
  <si>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</si>
  <si>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</si>
  <si>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</si>
  <si>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</si>
  <si>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</si>
  <si>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</si>
  <si>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</si>
  <si>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</si>
  <si>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</si>
  <si>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</si>
  <si>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</si>
  <si>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</si>
  <si>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</si>
  <si>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</si>
  <si>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</si>
  <si>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</si>
  <si>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</si>
  <si>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</si>
  <si>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</si>
  <si>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</si>
  <si>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</si>
  <si>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</si>
  <si>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</si>
  <si>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</si>
  <si>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</si>
  <si>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</si>
  <si>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</si>
  <si>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</si>
  <si>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</si>
  <si>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</si>
  <si>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</si>
  <si>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</si>
  <si>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</si>
  <si>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</si>
  <si>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</si>
  <si>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</si>
  <si>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</si>
  <si>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</si>
  <si>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</si>
  <si>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</si>
  <si>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</si>
  <si>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</si>
  <si>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</si>
  <si>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</si>
  <si>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</si>
  <si>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</si>
  <si>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</si>
  <si>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</si>
  <si>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</si>
  <si>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</si>
  <si>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</si>
  <si>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</si>
  <si>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</si>
  <si>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</si>
  <si>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</si>
  <si>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</si>
  <si>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</si>
  <si>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</si>
  <si>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</si>
  <si>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</si>
  <si>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</si>
  <si>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</si>
  <si>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</si>
  <si>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</si>
  <si>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</si>
  <si>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</si>
  <si>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</si>
  <si>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</si>
  <si>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</si>
  <si>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</si>
  <si>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</si>
  <si>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</si>
  <si>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</si>
  <si>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</si>
  <si>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</si>
  <si>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</si>
  <si>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</si>
  <si>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</si>
  <si>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</si>
  <si>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</si>
  <si>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</si>
  <si>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</si>
  <si>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</si>
  <si>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</si>
  <si>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</si>
  <si>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</si>
  <si>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</si>
  <si>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</si>
  <si>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</si>
  <si>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</si>
  <si>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</si>
  <si>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</si>
  <si>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</si>
  <si>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</si>
  <si>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</si>
  <si>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</si>
  <si>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</si>
  <si>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</si>
  <si>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</si>
  <si>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</si>
  <si>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</si>
  <si>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</si>
  <si>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</si>
  <si>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</si>
  <si>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</si>
  <si>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</si>
  <si>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</si>
  <si>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</si>
  <si>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</si>
  <si>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</si>
  <si>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</si>
  <si>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</si>
  <si>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</si>
  <si>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</si>
  <si>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</si>
  <si>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</si>
  <si>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</si>
  <si>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</si>
  <si>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</si>
  <si>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</si>
  <si>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</si>
  <si>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</si>
  <si>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</si>
  <si>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</si>
  <si>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</si>
  <si>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</si>
  <si>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</si>
  <si>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</si>
  <si>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</si>
  <si>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</si>
  <si>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</si>
  <si>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</si>
  <si>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</si>
  <si>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</si>
  <si>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</si>
  <si>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</si>
  <si>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</si>
  <si>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</si>
  <si>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</si>
  <si>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</si>
  <si>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</si>
  <si>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</si>
  <si>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</si>
  <si>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</si>
  <si>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</si>
  <si>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</si>
  <si>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</si>
  <si>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</si>
  <si>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</si>
  <si>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</si>
  <si>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</si>
  <si>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</si>
  <si>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</si>
  <si>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</si>
  <si>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</si>
  <si>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</si>
  <si>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</si>
  <si>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</si>
  <si>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</si>
  <si>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</si>
  <si>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</si>
  <si>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</si>
  <si>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</si>
  <si>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</si>
  <si>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</si>
  <si>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</si>
  <si>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</si>
  <si>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</si>
  <si>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</si>
  <si>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</si>
  <si>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</si>
  <si>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</si>
  <si>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</si>
  <si>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</si>
  <si>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</si>
  <si>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</si>
  <si>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</si>
  <si>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</si>
  <si>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</si>
  <si>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</si>
  <si>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</si>
  <si>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</si>
  <si>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</si>
  <si>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</si>
  <si>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</si>
  <si>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</si>
  <si>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</si>
  <si>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</si>
  <si>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</si>
  <si>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</si>
  <si>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</si>
  <si>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</si>
  <si>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</si>
  <si>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</si>
  <si>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</si>
  <si>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</si>
  <si>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</si>
  <si>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</si>
  <si>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</si>
  <si>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</si>
  <si>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</si>
  <si>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</si>
  <si>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</si>
  <si>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</si>
  <si>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</si>
  <si>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</si>
  <si>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</si>
  <si>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</si>
  <si>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</si>
  <si>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</si>
  <si>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</si>
  <si>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</si>
  <si>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</si>
  <si>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</si>
  <si>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</si>
  <si>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</si>
  <si>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</si>
  <si>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</si>
  <si>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</si>
  <si>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</si>
  <si>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</si>
  <si>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</si>
  <si>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</si>
  <si>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</si>
  <si>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</si>
  <si>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</si>
  <si>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</si>
  <si>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</si>
  <si>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</si>
  <si>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</si>
  <si>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</si>
  <si>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</si>
  <si>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</si>
  <si>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</si>
  <si>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</si>
  <si>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</si>
  <si>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</si>
  <si>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</si>
  <si>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</si>
  <si>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</si>
  <si>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</si>
  <si>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</si>
  <si>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</si>
  <si>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</si>
  <si>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</si>
  <si>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</si>
  <si>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</si>
  <si>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</si>
  <si>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</si>
  <si>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</si>
  <si>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</si>
  <si>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</si>
  <si>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</si>
  <si>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</si>
  <si>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</si>
  <si>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</si>
  <si>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</si>
  <si>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</si>
  <si>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</si>
  <si>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</si>
  <si>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</si>
  <si>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</si>
  <si>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</si>
  <si>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</si>
  <si>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</si>
  <si>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</si>
  <si>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</si>
  <si>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</si>
  <si>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</si>
  <si>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</si>
  <si>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</si>
  <si>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</si>
  <si>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</si>
  <si>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</si>
  <si>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</si>
  <si>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</si>
  <si>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</si>
  <si>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</si>
  <si>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</si>
  <si>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</si>
  <si>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</si>
  <si>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</si>
  <si>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</si>
  <si>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</si>
  <si>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</si>
  <si>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</si>
  <si>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</si>
  <si>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</si>
  <si>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</si>
  <si>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</si>
  <si>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</si>
  <si>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</si>
  <si>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</si>
  <si>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</si>
  <si>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</si>
  <si>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</si>
  <si>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</si>
  <si>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</si>
  <si>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</si>
  <si>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</si>
  <si>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</si>
  <si>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</si>
  <si>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</si>
  <si>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</si>
  <si>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</si>
  <si>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</si>
  <si>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</si>
  <si>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</si>
  <si>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</si>
  <si>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</si>
  <si>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</si>
  <si>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</si>
  <si>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</si>
  <si>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</si>
  <si>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</si>
  <si>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</si>
  <si>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</si>
  <si>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</si>
  <si>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</si>
  <si>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</si>
  <si>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</si>
  <si>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</si>
  <si>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</si>
  <si>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</si>
  <si>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</si>
  <si>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</si>
  <si>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</si>
  <si>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</si>
  <si>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</si>
  <si>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</si>
  <si>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</si>
  <si>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</si>
  <si>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</si>
  <si>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</si>
  <si>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</si>
  <si>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</si>
  <si>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</si>
  <si>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</si>
  <si>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</si>
  <si>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</si>
  <si>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</si>
  <si>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</si>
  <si>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</si>
  <si>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</si>
  <si>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</si>
  <si>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</si>
  <si>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</si>
  <si>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</si>
  <si>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</si>
  <si>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</si>
  <si>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</si>
  <si>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</si>
  <si>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</si>
  <si>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</si>
  <si>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</si>
  <si>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</si>
  <si>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</si>
  <si>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</si>
  <si>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</si>
  <si>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</si>
  <si>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</si>
  <si>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</si>
  <si>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</si>
  <si>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</si>
  <si>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</si>
  <si>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</si>
  <si>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</si>
  <si>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</si>
  <si>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</si>
  <si>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</si>
  <si>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</si>
  <si>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</si>
  <si>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</si>
  <si>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</si>
  <si>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</si>
  <si>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</si>
  <si>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</si>
  <si>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</si>
  <si>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</si>
  <si>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</si>
  <si>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</si>
  <si>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</si>
  <si>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</si>
  <si>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</si>
  <si>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</si>
  <si>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</si>
  <si>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</si>
  <si>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</si>
  <si>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</si>
  <si>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</si>
  <si>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</si>
  <si>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</si>
  <si>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</si>
  <si>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</si>
  <si>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</si>
  <si>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</si>
  <si>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</si>
  <si>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</si>
  <si>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</si>
  <si>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</si>
  <si>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</si>
  <si>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</si>
  <si>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</si>
  <si>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</si>
  <si>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</si>
  <si>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</si>
  <si>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</si>
  <si>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</si>
  <si>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</si>
  <si>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</si>
  <si>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</si>
  <si>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</si>
  <si>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</si>
  <si>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</si>
  <si>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</si>
  <si>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</si>
  <si>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</si>
  <si>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</si>
  <si>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</si>
  <si>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</si>
  <si>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</si>
  <si>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</si>
  <si>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</si>
  <si>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</si>
  <si>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</si>
  <si>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</si>
  <si>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</si>
  <si>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</si>
  <si>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</si>
  <si>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</si>
  <si>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</si>
  <si>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</si>
  <si>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</si>
  <si>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</si>
  <si>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</si>
  <si>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</si>
  <si>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</si>
  <si>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</si>
  <si>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</si>
  <si>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</si>
  <si>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</si>
  <si>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</si>
  <si>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</si>
  <si>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</si>
  <si>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</si>
  <si>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</si>
  <si>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</si>
  <si>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</si>
  <si>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</si>
  <si>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</si>
  <si>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</si>
  <si>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</si>
  <si>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</si>
  <si>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</si>
  <si>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</si>
  <si>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</si>
  <si>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</si>
  <si>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</si>
  <si>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</si>
  <si>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</si>
  <si>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</si>
  <si>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</si>
  <si>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</si>
  <si>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</si>
  <si>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</si>
  <si>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</si>
  <si>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</si>
  <si>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</si>
  <si>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</si>
  <si>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</si>
  <si>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</si>
  <si>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</si>
  <si>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</si>
  <si>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</si>
  <si>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</si>
  <si>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</si>
  <si>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</si>
  <si>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</si>
  <si>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</si>
  <si>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</si>
  <si>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</si>
  <si>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</si>
  <si>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</si>
  <si>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</si>
  <si>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</si>
  <si>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</si>
  <si>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</si>
  <si>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</si>
  <si>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</si>
  <si>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</si>
  <si>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</si>
  <si>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</si>
  <si>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</si>
  <si>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</si>
  <si>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</si>
  <si>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</si>
  <si>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</si>
  <si>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</si>
  <si>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</si>
  <si>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</si>
  <si>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</si>
  <si>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</si>
  <si>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</si>
  <si>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</si>
  <si>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</si>
  <si>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</si>
  <si>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</si>
  <si>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</si>
  <si>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</si>
  <si>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</si>
  <si>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</si>
  <si>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</si>
  <si>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</si>
  <si>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</si>
  <si>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</si>
  <si>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</si>
  <si>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</si>
  <si>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</si>
  <si>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</si>
  <si>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</si>
  <si>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</si>
  <si>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</si>
  <si>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</si>
  <si>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</si>
  <si>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</si>
  <si>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</si>
  <si>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</si>
  <si>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</si>
  <si>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</si>
  <si>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</si>
  <si>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</si>
  <si>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</si>
  <si>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</si>
  <si>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</si>
  <si>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</si>
  <si>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</si>
  <si>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</si>
  <si>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</si>
  <si>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</si>
  <si>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</si>
  <si>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</si>
  <si>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</si>
  <si>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</si>
  <si>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</si>
  <si>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</si>
  <si>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</si>
  <si>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</si>
  <si>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</si>
  <si>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</si>
  <si>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</si>
  <si>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</si>
  <si>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</si>
  <si>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</si>
  <si>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</si>
  <si>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</si>
  <si>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</si>
  <si>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</si>
  <si>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</si>
  <si>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</si>
  <si>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</si>
  <si>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</si>
  <si>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</si>
  <si>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</si>
  <si>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</si>
  <si>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</si>
  <si>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</si>
  <si>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</si>
  <si>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</si>
  <si>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</si>
  <si>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</si>
  <si>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</si>
  <si>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</si>
  <si>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</si>
  <si>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</si>
  <si>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</si>
  <si>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</si>
  <si>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</si>
  <si>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</si>
  <si>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</si>
  <si>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</si>
  <si>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</si>
  <si>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</si>
  <si>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</si>
  <si>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</si>
  <si>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</si>
  <si>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</si>
  <si>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</si>
  <si>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</si>
  <si>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</si>
  <si>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</si>
  <si>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</si>
  <si>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</si>
  <si>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</si>
  <si>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</si>
  <si>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</si>
  <si>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</si>
  <si>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</si>
  <si>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</si>
  <si>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</si>
  <si>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</si>
  <si>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</si>
  <si>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</si>
  <si>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</si>
  <si>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</si>
  <si>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</si>
  <si>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</si>
  <si>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</si>
  <si>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</si>
  <si>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</si>
  <si>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</si>
  <si>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</si>
  <si>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</si>
  <si>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</si>
  <si>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</si>
  <si>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</si>
  <si>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</si>
  <si>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</si>
  <si>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</si>
  <si>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</si>
  <si>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</si>
  <si>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</si>
  <si>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</si>
  <si>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</si>
  <si>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</si>
  <si>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</si>
  <si>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</si>
  <si>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</si>
  <si>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</si>
  <si>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</si>
  <si>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</si>
  <si>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</si>
  <si>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</si>
  <si>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</si>
  <si>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</si>
  <si>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</si>
  <si>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</si>
  <si>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</si>
  <si>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</si>
  <si>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</si>
  <si>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</si>
  <si>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</si>
  <si>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</si>
  <si>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</si>
  <si>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</si>
  <si>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</si>
  <si>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</si>
  <si>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</si>
  <si>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</si>
  <si>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</si>
  <si>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</si>
  <si>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</si>
  <si>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</si>
  <si>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</si>
  <si>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</si>
  <si>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</si>
  <si>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</si>
  <si>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</si>
  <si>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</si>
  <si>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</si>
  <si>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</si>
  <si>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</si>
  <si>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</si>
  <si>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</si>
  <si>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</si>
  <si>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</si>
  <si>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</si>
  <si>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</si>
  <si>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</si>
  <si>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</si>
  <si>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</si>
  <si>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</si>
  <si>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</si>
  <si>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</si>
  <si>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</si>
  <si>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</si>
  <si>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</si>
  <si>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</si>
  <si>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</si>
  <si>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</si>
  <si>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</si>
  <si>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</si>
  <si>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</si>
  <si>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</si>
  <si>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</si>
  <si>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</si>
  <si>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</si>
  <si>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</si>
  <si>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</si>
  <si>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</si>
  <si>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</si>
  <si>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</si>
  <si>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</si>
  <si>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</si>
  <si>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</si>
  <si>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</si>
  <si>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</si>
  <si>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</si>
  <si>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</si>
  <si>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</si>
  <si>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</si>
  <si>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</si>
  <si>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</si>
  <si>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</si>
  <si>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</si>
  <si>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</si>
  <si>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</si>
  <si>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</si>
  <si>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</si>
  <si>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</si>
  <si>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</si>
  <si>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</si>
  <si>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</si>
  <si>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</si>
  <si>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</si>
  <si>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</si>
  <si>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</si>
  <si>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</si>
  <si>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</si>
  <si>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</si>
  <si>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</si>
  <si>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</si>
  <si>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</si>
  <si>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</si>
  <si>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</si>
  <si>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</si>
  <si>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</si>
  <si>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</si>
  <si>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</si>
  <si>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</si>
  <si>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</si>
  <si>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</si>
  <si>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</si>
  <si>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</si>
  <si>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</si>
  <si>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</si>
  <si>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</si>
  <si>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</si>
  <si>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</si>
  <si>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</si>
  <si>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</si>
  <si>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</si>
  <si>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</si>
  <si>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</si>
  <si>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</si>
  <si>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</si>
  <si>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</si>
  <si>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</si>
  <si>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</si>
  <si>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</si>
  <si>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</si>
  <si>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</si>
  <si>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</si>
  <si>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</si>
  <si>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</si>
  <si>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</si>
  <si>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</si>
  <si>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</si>
  <si>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</si>
  <si>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</si>
  <si>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</si>
  <si>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</si>
  <si>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</si>
  <si>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</si>
  <si>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</si>
  <si>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</si>
  <si>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</si>
  <si>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</si>
  <si>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</si>
  <si>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</si>
  <si>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</si>
  <si>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</si>
  <si>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</si>
  <si>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</si>
  <si>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</si>
  <si>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</si>
  <si>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</si>
  <si>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</si>
  <si>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</si>
  <si>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</si>
  <si>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</si>
  <si>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</si>
  <si>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</si>
  <si>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</si>
  <si>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</si>
  <si>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</si>
  <si>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</si>
  <si>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</si>
  <si>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</si>
  <si>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</si>
  <si>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</si>
  <si>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</si>
  <si>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</si>
  <si>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</si>
  <si>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</si>
  <si>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</si>
  <si>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</si>
  <si>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</si>
  <si>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</si>
  <si>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</si>
  <si>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</si>
  <si>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</si>
  <si>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</si>
  <si>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</si>
  <si>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</si>
  <si>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</si>
  <si>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</si>
  <si>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</si>
  <si>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</si>
  <si>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</si>
  <si>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</si>
  <si>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</si>
  <si>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</si>
  <si>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</si>
  <si>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</si>
  <si>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</si>
  <si>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</si>
  <si>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</si>
  <si>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</si>
  <si>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</si>
  <si>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</si>
  <si>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</si>
  <si>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</si>
  <si>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</si>
  <si>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</si>
  <si>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</si>
  <si>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</si>
  <si>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</si>
  <si>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</si>
  <si>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</si>
  <si>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</si>
  <si>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</si>
  <si>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</si>
  <si>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</si>
  <si>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</si>
  <si>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</si>
  <si>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</si>
  <si>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</si>
  <si>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</si>
  <si>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</si>
  <si>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</si>
  <si>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</si>
  <si>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</si>
  <si>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</si>
  <si>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</si>
  <si>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</si>
  <si>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</si>
  <si>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</si>
  <si>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</si>
  <si>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</si>
  <si>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</si>
  <si>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</si>
  <si>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</si>
  <si>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</si>
  <si>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</si>
  <si>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</si>
  <si>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</si>
  <si>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</si>
  <si>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</si>
  <si>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</si>
  <si>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</si>
  <si>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</si>
  <si>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</si>
  <si>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</si>
  <si>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</si>
  <si>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</si>
  <si>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</si>
  <si>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</si>
  <si>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</si>
  <si>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</si>
  <si>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</si>
  <si>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</si>
  <si>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</si>
  <si>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</si>
  <si>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</si>
  <si>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</si>
  <si>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</si>
  <si>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</si>
  <si>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</si>
  <si>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</si>
  <si>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</si>
  <si>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</si>
  <si>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</si>
  <si>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</si>
  <si>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</si>
  <si>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</si>
  <si>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</si>
  <si>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</si>
  <si>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</si>
  <si>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</si>
  <si>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</si>
  <si>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</si>
  <si>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</si>
  <si>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</si>
  <si>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</si>
  <si>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</si>
  <si>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</si>
  <si>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</si>
  <si>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</si>
  <si>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</si>
  <si>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</si>
  <si>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</si>
  <si>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</si>
  <si>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</si>
  <si>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</si>
  <si>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</si>
  <si>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</si>
  <si>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</si>
  <si>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</si>
  <si>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</si>
  <si>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</si>
  <si>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</si>
  <si>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</si>
  <si>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</si>
  <si>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</si>
  <si>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</si>
  <si>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</si>
  <si>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</si>
  <si>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</si>
  <si>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</si>
  <si>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</si>
  <si>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</si>
  <si>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</si>
  <si>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</si>
  <si>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</si>
  <si>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</si>
  <si>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</si>
  <si>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</si>
  <si>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</si>
  <si>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</si>
  <si>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</si>
  <si>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</si>
  <si>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</si>
  <si>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</si>
  <si>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</si>
  <si>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</si>
  <si>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</si>
  <si>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</si>
  <si>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</si>
  <si>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</si>
  <si>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</si>
  <si>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</si>
  <si>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</si>
  <si>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</si>
  <si>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</si>
  <si>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</si>
  <si>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</si>
  <si>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</si>
  <si>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</si>
  <si>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</si>
  <si>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</si>
  <si>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</si>
  <si>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</si>
  <si>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</si>
  <si>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</si>
  <si>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</si>
  <si>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</si>
  <si>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</si>
  <si>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</si>
  <si>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</si>
  <si>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</si>
  <si>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</si>
  <si>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</si>
  <si>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</si>
  <si>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</si>
  <si>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</si>
  <si>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</si>
  <si>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</si>
  <si>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</si>
  <si>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</si>
  <si>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</si>
  <si>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</si>
  <si>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</si>
  <si>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</si>
  <si>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</si>
  <si>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</si>
  <si>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</si>
  <si>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</si>
  <si>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</si>
  <si>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</si>
  <si>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</si>
  <si>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</si>
  <si>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</si>
  <si>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</si>
  <si>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</si>
  <si>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</si>
  <si>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</si>
  <si>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</si>
  <si>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</si>
  <si>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</si>
  <si>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</si>
  <si>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</si>
  <si>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</si>
  <si>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</si>
  <si>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</si>
  <si>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</si>
  <si>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</si>
  <si>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</si>
  <si>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</si>
  <si>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</si>
  <si>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</si>
  <si>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</si>
  <si>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</si>
  <si>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</si>
  <si>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</si>
  <si>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</si>
  <si>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</si>
  <si>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</si>
  <si>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</si>
  <si>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</si>
  <si>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</si>
  <si>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</si>
  <si>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</si>
  <si>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</si>
  <si>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</si>
  <si>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</si>
  <si>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</si>
  <si>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</si>
  <si>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</si>
  <si>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</si>
  <si>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</si>
  <si>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</si>
  <si>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</si>
  <si>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</si>
  <si>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</si>
  <si>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</si>
  <si>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</si>
  <si>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</si>
  <si>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</si>
  <si>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</si>
  <si>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</si>
  <si>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</si>
  <si>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</si>
  <si>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</si>
  <si>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</si>
  <si>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</si>
  <si>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</si>
  <si>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</si>
  <si>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</si>
  <si>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</si>
  <si>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</si>
  <si>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</si>
  <si>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</si>
  <si>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</si>
  <si>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</si>
  <si>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</si>
  <si>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</si>
  <si>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</si>
  <si>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</si>
  <si>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</si>
  <si>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</si>
  <si>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</si>
  <si>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</si>
  <si>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</si>
  <si>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</si>
  <si>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</si>
  <si>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</si>
  <si>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</si>
  <si>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</si>
  <si>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</si>
  <si>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</si>
  <si>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</si>
  <si>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</si>
  <si>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</si>
  <si>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</si>
  <si>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</si>
  <si>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</si>
  <si>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</si>
  <si>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</si>
  <si>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</si>
  <si>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</si>
  <si>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</si>
  <si>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</si>
  <si>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</si>
  <si>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</si>
  <si>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</si>
  <si>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</si>
  <si>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</si>
  <si>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</si>
  <si>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</si>
  <si>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</si>
  <si>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</si>
  <si>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</si>
  <si>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</si>
  <si>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</si>
  <si>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</si>
  <si>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</si>
  <si>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</si>
  <si>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</si>
  <si>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</si>
  <si>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</si>
  <si>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</si>
  <si>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</si>
  <si>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</si>
  <si>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</si>
  <si>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</si>
  <si>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</si>
  <si>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</si>
  <si>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</si>
  <si>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</si>
  <si>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</si>
  <si>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</si>
  <si>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</si>
  <si>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</si>
  <si>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</si>
  <si>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</si>
  <si>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</si>
  <si>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</si>
  <si>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</si>
  <si>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</si>
  <si>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</si>
  <si>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</si>
  <si>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</si>
  <si>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</si>
  <si>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</si>
  <si>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</si>
  <si>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</si>
  <si>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</si>
  <si>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</si>
  <si>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</si>
  <si>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</si>
  <si>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</si>
  <si>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</si>
  <si>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</si>
  <si>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</si>
  <si>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</si>
  <si>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</si>
  <si>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</si>
  <si>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</si>
  <si>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</si>
  <si>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</si>
  <si>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</si>
  <si>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</si>
  <si>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</si>
  <si>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</si>
  <si>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</si>
  <si>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</si>
  <si>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</si>
  <si>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</si>
  <si>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</si>
  <si>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</si>
  <si>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</si>
  <si>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</si>
  <si>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</si>
  <si>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</si>
  <si>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</si>
  <si>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</si>
  <si>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</si>
  <si>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</si>
  <si>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</si>
  <si>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</si>
  <si>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</si>
  <si>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</si>
  <si>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</si>
  <si>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</si>
  <si>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</si>
  <si>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</si>
  <si>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</si>
  <si>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</si>
  <si>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</si>
  <si>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</si>
  <si>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</si>
  <si>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</si>
  <si>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</si>
  <si>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</si>
  <si>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</si>
  <si>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</si>
  <si>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</si>
  <si>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</si>
  <si>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</si>
  <si>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</si>
  <si>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</si>
  <si>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</si>
  <si>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</si>
  <si>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</si>
  <si>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</si>
  <si>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</si>
  <si>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</si>
  <si>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</si>
  <si>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</si>
  <si>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</si>
  <si>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</si>
  <si>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</si>
  <si>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</si>
  <si>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</si>
  <si>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</si>
  <si>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</si>
  <si>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</si>
  <si>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</si>
  <si>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</si>
  <si>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</si>
  <si>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</si>
  <si>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</si>
  <si>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</si>
  <si>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</si>
  <si>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</si>
  <si>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</si>
  <si>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</si>
  <si>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</si>
  <si>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</si>
  <si>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</si>
  <si>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</si>
  <si>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</si>
  <si>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</si>
  <si>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</si>
  <si>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</si>
  <si>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</si>
  <si>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</si>
  <si>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</si>
  <si>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</si>
  <si>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</si>
  <si>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</si>
  <si>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</si>
  <si>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</si>
  <si>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</si>
  <si>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</si>
  <si>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</si>
  <si>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</si>
  <si>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</si>
  <si>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</si>
  <si>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</si>
  <si>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</si>
  <si>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</si>
  <si>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</si>
  <si>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</si>
  <si>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</si>
  <si>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</si>
  <si>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</si>
  <si>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</si>
  <si>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</si>
  <si>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</si>
  <si>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</si>
  <si>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</si>
  <si>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</si>
  <si>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</si>
  <si>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</si>
  <si>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</si>
  <si>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</si>
  <si>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</si>
  <si>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</si>
  <si>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</si>
  <si>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</si>
  <si>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</si>
  <si>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</si>
  <si>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</si>
  <si>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</si>
  <si>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</si>
  <si>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</si>
  <si>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</si>
  <si>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</si>
  <si>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</si>
  <si>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</si>
  <si>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</si>
  <si>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</si>
  <si>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</si>
  <si>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</si>
  <si>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</si>
  <si>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</si>
  <si>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</si>
  <si>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</si>
  <si>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</si>
  <si>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</si>
  <si>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</si>
  <si>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</si>
  <si>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</si>
  <si>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</si>
  <si>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</si>
  <si>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</si>
  <si>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</si>
  <si>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</si>
  <si>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</si>
  <si>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</si>
  <si>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</si>
  <si>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</si>
  <si>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</si>
  <si>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</si>
  <si>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</si>
  <si>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</si>
  <si>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</si>
  <si>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</si>
  <si>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</si>
  <si>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</si>
  <si>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</si>
  <si>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</si>
  <si>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</si>
  <si>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</si>
  <si>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</si>
  <si>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</si>
  <si>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</si>
  <si>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</si>
  <si>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</si>
  <si>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</si>
  <si>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</si>
  <si>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</si>
  <si>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</si>
  <si>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</si>
  <si>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</si>
  <si>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</si>
  <si>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</si>
  <si>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</si>
  <si>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</si>
  <si>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</si>
  <si>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</si>
  <si>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</si>
  <si>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</si>
  <si>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</si>
  <si>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</si>
  <si>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</si>
  <si>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</si>
  <si>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</si>
  <si>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</si>
  <si>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</si>
  <si>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</si>
  <si>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</si>
  <si>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</si>
  <si>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</si>
  <si>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</si>
  <si>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</si>
  <si>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</si>
  <si>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</si>
  <si>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</si>
  <si>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</si>
  <si>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</si>
  <si>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</si>
  <si>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</si>
  <si>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</si>
  <si>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</si>
  <si>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</si>
  <si>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</si>
  <si>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</si>
  <si>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</si>
  <si>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</si>
  <si>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</si>
  <si>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</si>
  <si>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</si>
  <si>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</si>
  <si>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</si>
  <si>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</si>
  <si>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</si>
  <si>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</si>
  <si>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</si>
  <si>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</si>
  <si>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</si>
  <si>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</si>
  <si>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</si>
  <si>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</si>
  <si>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</si>
  <si>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</si>
  <si>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</si>
  <si>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</si>
  <si>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</si>
  <si>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</si>
  <si>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</si>
  <si>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</si>
  <si>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</si>
  <si>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</si>
  <si>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</si>
  <si>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</si>
  <si>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</si>
  <si>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</si>
  <si>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</si>
  <si>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</si>
  <si>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</si>
  <si>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</si>
  <si>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</si>
  <si>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</si>
  <si>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</si>
  <si>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</si>
  <si>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</si>
  <si>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</si>
  <si>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</si>
  <si>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</si>
  <si>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</si>
  <si>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</si>
  <si>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</si>
  <si>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</si>
  <si>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</si>
  <si>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</si>
  <si>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</si>
  <si>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</si>
  <si>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</si>
  <si>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</si>
  <si>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</si>
  <si>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</si>
  <si>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</si>
  <si>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</si>
  <si>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</si>
  <si>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</si>
  <si>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</si>
  <si>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</si>
  <si>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</si>
  <si>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</si>
  <si>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</si>
  <si>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</si>
  <si>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</si>
  <si>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</si>
  <si>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</si>
  <si>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</si>
  <si>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</si>
  <si>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</si>
  <si>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</si>
  <si>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</si>
  <si>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</si>
  <si>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</si>
  <si>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</si>
  <si>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</si>
  <si>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</si>
  <si>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</si>
  <si>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</si>
  <si>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</si>
  <si>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</si>
  <si>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</si>
  <si>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</si>
  <si>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</si>
  <si>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</si>
  <si>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</si>
  <si>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</si>
  <si>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</si>
  <si>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</si>
  <si>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</si>
  <si>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</si>
  <si>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</si>
  <si>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</si>
  <si>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</si>
  <si>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</si>
  <si>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</si>
  <si>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</si>
  <si>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</si>
  <si>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</si>
  <si>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</si>
  <si>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</si>
  <si>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</si>
  <si>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</si>
  <si>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</si>
  <si>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</si>
  <si>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</si>
  <si>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</si>
  <si>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</si>
  <si>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</si>
  <si>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</si>
  <si>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</si>
  <si>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</si>
  <si>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</si>
  <si>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</si>
  <si>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</si>
  <si>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</si>
  <si>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</si>
  <si>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</si>
  <si>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</si>
  <si>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</si>
  <si>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</si>
  <si>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</si>
  <si>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</si>
  <si>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</si>
  <si>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</si>
  <si>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</si>
  <si>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</si>
  <si>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</si>
  <si>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</si>
  <si>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</si>
  <si>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</si>
  <si>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</si>
  <si>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</si>
  <si>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</si>
  <si>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</si>
  <si>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</si>
  <si>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</si>
  <si>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</si>
  <si>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</si>
  <si>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</si>
  <si>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</si>
  <si>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</si>
  <si>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</si>
  <si>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</si>
  <si>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</si>
  <si>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</si>
  <si>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</si>
  <si>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</si>
  <si>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</si>
  <si>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</si>
  <si>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</si>
  <si>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</si>
  <si>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</si>
  <si>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</si>
  <si>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</si>
  <si>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</si>
  <si>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</si>
  <si>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</si>
  <si>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</si>
  <si>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</si>
  <si>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</si>
  <si>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</si>
  <si>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</si>
  <si>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</si>
  <si>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</si>
  <si>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</si>
  <si>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</si>
  <si>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</si>
  <si>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</si>
  <si>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</si>
  <si>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</si>
  <si>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</si>
  <si>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</si>
  <si>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</si>
  <si>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</si>
  <si>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</si>
  <si>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</si>
  <si>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</si>
  <si>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</si>
  <si>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</si>
  <si>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</si>
  <si>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</si>
  <si>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</si>
  <si>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</si>
  <si>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</si>
  <si>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</si>
  <si>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</si>
  <si>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</si>
  <si>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</si>
  <si>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</si>
  <si>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</si>
  <si>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</si>
  <si>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</si>
  <si>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</si>
  <si>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</si>
  <si>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</si>
  <si>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</si>
  <si>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</si>
  <si>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</si>
  <si>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</si>
  <si>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</si>
  <si>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</si>
  <si>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</si>
  <si>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</si>
  <si>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</si>
  <si>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</si>
  <si>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</si>
  <si>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</si>
  <si>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</si>
  <si>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</si>
  <si>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</si>
  <si>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</si>
  <si>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</si>
  <si>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</si>
  <si>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</si>
  <si>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</si>
  <si>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</si>
  <si>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</si>
  <si>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</si>
  <si>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</si>
  <si>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</si>
  <si>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</si>
  <si>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</si>
  <si>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</si>
  <si>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</si>
  <si>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</si>
  <si>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</si>
  <si>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</si>
  <si>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</si>
  <si>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</si>
  <si>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</si>
  <si>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</si>
  <si>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</si>
  <si>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</si>
  <si>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</si>
  <si>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</si>
  <si>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</si>
  <si>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</si>
  <si>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</si>
  <si>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</si>
  <si>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</si>
  <si>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</si>
  <si>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</si>
  <si>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</si>
  <si>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</si>
  <si>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</si>
  <si>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</si>
  <si>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</si>
  <si>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</si>
  <si>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</si>
  <si>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</si>
  <si>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</si>
  <si>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</si>
  <si>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</si>
  <si>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</si>
  <si>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</si>
  <si>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</si>
  <si>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</si>
  <si>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</si>
  <si>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</si>
  <si>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</si>
  <si>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</si>
  <si>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</si>
  <si>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</si>
  <si>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</si>
  <si>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</si>
  <si>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</si>
  <si>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</si>
  <si>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</si>
  <si>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</si>
  <si>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</si>
  <si>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</si>
  <si>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</si>
  <si>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</si>
  <si>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</si>
  <si>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</si>
  <si>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</si>
  <si>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</si>
  <si>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</si>
  <si>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</si>
  <si>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</si>
  <si>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</si>
  <si>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</si>
  <si>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</si>
  <si>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</si>
  <si>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</si>
  <si>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</si>
  <si>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</si>
  <si>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</si>
  <si>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</si>
  <si>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</si>
  <si>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</si>
  <si>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</si>
  <si>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</si>
  <si>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</si>
  <si>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</si>
  <si>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</si>
  <si>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</si>
  <si>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</si>
  <si>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</si>
  <si>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</si>
  <si>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</si>
  <si>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</si>
  <si>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</si>
  <si>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</si>
  <si>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</si>
  <si>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</si>
  <si>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</si>
  <si>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</si>
  <si>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</si>
  <si>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</si>
  <si>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</si>
  <si>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</si>
  <si>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</si>
  <si>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</si>
  <si>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</si>
  <si>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</si>
  <si>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</si>
  <si>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</si>
  <si>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</si>
  <si>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</si>
  <si>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</si>
  <si>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</si>
  <si>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</si>
  <si>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</si>
  <si>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</si>
  <si>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</si>
  <si>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</si>
  <si>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</si>
  <si>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</si>
  <si>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</si>
  <si>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</si>
  <si>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</si>
  <si>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</si>
  <si>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</si>
  <si>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</si>
  <si>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</si>
  <si>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</si>
  <si>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</si>
  <si>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</si>
  <si>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</si>
  <si>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</si>
  <si>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</si>
  <si>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</si>
  <si>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</si>
  <si>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</si>
  <si>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</si>
  <si>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</si>
  <si>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</si>
  <si>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</si>
  <si>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</si>
  <si>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</si>
  <si>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</si>
  <si>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</si>
  <si>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</si>
  <si>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</si>
  <si>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</si>
  <si>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</si>
  <si>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</si>
  <si>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</si>
  <si>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</si>
  <si>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</si>
  <si>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</si>
  <si>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</si>
  <si>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</si>
  <si>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</si>
  <si>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</si>
  <si>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</si>
  <si>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</si>
  <si>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</si>
  <si>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</si>
  <si>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</si>
  <si>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</si>
  <si>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</si>
  <si>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</si>
  <si>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</si>
  <si>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</si>
  <si>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</si>
  <si>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</si>
  <si>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</si>
  <si>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</si>
  <si>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</si>
  <si>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</si>
  <si>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</si>
  <si>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</si>
  <si>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</si>
  <si>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</si>
  <si>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</si>
  <si>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</si>
  <si>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</si>
  <si>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</si>
  <si>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</si>
  <si>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</si>
  <si>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</si>
  <si>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</si>
  <si>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</si>
  <si>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</si>
  <si>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</si>
  <si>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</si>
  <si>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</si>
  <si>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</si>
  <si>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</si>
  <si>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</si>
  <si>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</si>
  <si>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</si>
  <si>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</si>
  <si>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</si>
  <si>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</si>
  <si>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</si>
  <si>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</si>
  <si>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</si>
  <si>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</si>
  <si>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</si>
  <si>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</si>
  <si>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</si>
  <si>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</si>
  <si>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</si>
  <si>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</si>
  <si>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</si>
  <si>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</si>
  <si>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</si>
  <si>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</si>
  <si>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</si>
  <si>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</si>
  <si>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</si>
  <si>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</si>
  <si>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</si>
  <si>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</si>
  <si>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</si>
  <si>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</si>
  <si>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</si>
  <si>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</si>
  <si>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</si>
  <si>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</si>
  <si>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</si>
  <si>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</si>
  <si>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</si>
  <si>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</si>
  <si>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</si>
  <si>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</si>
  <si>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</si>
  <si>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</si>
  <si>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</si>
  <si>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</si>
  <si>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</si>
  <si>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</si>
  <si>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</si>
  <si>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</si>
  <si>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</si>
  <si>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</si>
  <si>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</si>
  <si>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</si>
  <si>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</si>
  <si>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</si>
  <si>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</si>
  <si>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</si>
  <si>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</si>
  <si>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</si>
  <si>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</si>
  <si>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</si>
  <si>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</si>
  <si>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</si>
  <si>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</si>
  <si>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</si>
  <si>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</si>
  <si>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</si>
  <si>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</si>
  <si>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</si>
  <si>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</si>
  <si>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</si>
  <si>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</si>
  <si>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</si>
  <si>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</si>
  <si>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</si>
  <si>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</si>
  <si>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</si>
  <si>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</si>
  <si>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</si>
  <si>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</si>
  <si>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</si>
  <si>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</si>
  <si>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</si>
  <si>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</si>
  <si>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</si>
  <si>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</si>
  <si>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</si>
  <si>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</si>
  <si>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</si>
  <si>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</si>
  <si>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</si>
  <si>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</si>
  <si>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</si>
  <si>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</si>
  <si>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</si>
  <si>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</si>
  <si>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</si>
  <si>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</si>
  <si>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</si>
  <si>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</si>
  <si>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</si>
  <si>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</si>
  <si>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</si>
  <si>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</si>
  <si>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</si>
  <si>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</si>
  <si>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</si>
  <si>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</si>
  <si>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</si>
  <si>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</si>
  <si>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</si>
  <si>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</si>
  <si>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</si>
  <si>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</si>
  <si>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</si>
  <si>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</si>
  <si>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</si>
  <si>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</si>
  <si>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</si>
  <si>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</si>
  <si>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</si>
  <si>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</si>
  <si>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</si>
  <si>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</si>
  <si>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</si>
  <si>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</si>
  <si>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</si>
  <si>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</si>
  <si>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</si>
  <si>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</si>
  <si>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</si>
  <si>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</si>
  <si>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</si>
  <si>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</si>
  <si>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</si>
  <si>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</si>
  <si>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</si>
  <si>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</si>
  <si>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</si>
  <si>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</si>
  <si>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</si>
  <si>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</si>
  <si>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</si>
  <si>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</si>
  <si>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</si>
  <si>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</si>
  <si>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</si>
  <si>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</si>
  <si>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</si>
  <si>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</si>
  <si>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</si>
  <si>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</si>
  <si>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</si>
  <si>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</si>
  <si>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</si>
  <si>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</si>
  <si>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</si>
  <si>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</si>
  <si>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</si>
  <si>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</si>
  <si>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</si>
  <si>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</si>
  <si>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</si>
  <si>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</si>
  <si>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</si>
  <si>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</si>
  <si>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</si>
  <si>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</si>
  <si>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</si>
  <si>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</si>
  <si>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</si>
  <si>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</si>
  <si>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</si>
  <si>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</si>
  <si>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</si>
  <si>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</si>
  <si>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</si>
  <si>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</si>
  <si>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</si>
  <si>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</si>
  <si>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</si>
  <si>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</si>
  <si>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</si>
  <si>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</si>
  <si>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</si>
  <si>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</si>
  <si>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</si>
  <si>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</si>
  <si>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</si>
  <si>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</si>
  <si>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</si>
  <si>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</si>
  <si>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</si>
  <si>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</si>
  <si>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</si>
  <si>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</si>
  <si>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</si>
  <si>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</si>
  <si>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</si>
  <si>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</si>
  <si>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</si>
  <si>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</si>
  <si>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</si>
  <si>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</si>
  <si>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</si>
  <si>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</si>
  <si>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</si>
  <si>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</si>
  <si>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</si>
  <si>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</si>
  <si>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</si>
  <si>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</si>
  <si>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</si>
  <si>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</si>
  <si>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</si>
  <si>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</si>
  <si>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</si>
  <si>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</si>
  <si>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</si>
  <si>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</si>
  <si>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</si>
  <si>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</si>
  <si>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</si>
  <si>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</si>
  <si>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</si>
  <si>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</si>
  <si>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</si>
  <si>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</si>
  <si>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</si>
  <si>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</si>
  <si>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</si>
  <si>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</si>
  <si>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</si>
  <si>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</si>
  <si>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</si>
  <si>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</si>
  <si>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</si>
  <si>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</si>
  <si>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</si>
  <si>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</si>
  <si>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</si>
  <si>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</si>
  <si>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</si>
  <si>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</si>
  <si>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</si>
  <si>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</si>
  <si>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</si>
  <si>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</si>
  <si>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</si>
  <si>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</si>
  <si>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</si>
  <si>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</si>
  <si>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</si>
  <si>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</si>
  <si>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</si>
  <si>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</si>
  <si>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</si>
  <si>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</si>
  <si>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</si>
  <si>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</si>
  <si>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</si>
  <si>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</si>
  <si>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</si>
  <si>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</si>
  <si>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</si>
  <si>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</si>
  <si>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</si>
  <si>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</si>
  <si>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</si>
  <si>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</si>
  <si>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</si>
  <si>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</si>
  <si>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</si>
  <si>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</si>
  <si>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</si>
  <si>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</si>
  <si>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</si>
  <si>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</si>
  <si>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</si>
  <si>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</si>
  <si>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</si>
  <si>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</si>
  <si>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</si>
  <si>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</si>
  <si>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</si>
  <si>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</si>
  <si>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</si>
  <si>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</si>
  <si>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</si>
  <si>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</si>
  <si>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</si>
  <si>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</si>
  <si>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</si>
  <si>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</si>
  <si>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</si>
  <si>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</si>
  <si>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</si>
  <si>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</si>
  <si>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</si>
  <si>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</si>
  <si>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</si>
  <si>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</si>
  <si>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</si>
  <si>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</si>
  <si>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</si>
  <si>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</si>
  <si>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</si>
  <si>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</si>
  <si>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</si>
  <si>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</si>
  <si>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</si>
  <si>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</si>
  <si>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</si>
  <si>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</si>
  <si>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</si>
  <si>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</si>
  <si>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</si>
  <si>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</si>
  <si>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</si>
  <si>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</si>
  <si>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</si>
  <si>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</si>
  <si>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</si>
  <si>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</si>
  <si>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</si>
  <si>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</si>
  <si>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</si>
  <si>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</si>
  <si>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</si>
  <si>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</si>
  <si>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</si>
  <si>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</si>
  <si>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</si>
  <si>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</si>
  <si>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</si>
  <si>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</si>
  <si>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</si>
  <si>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</si>
  <si>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</si>
  <si>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</si>
  <si>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</si>
  <si>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</si>
  <si>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</si>
  <si>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</si>
  <si>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</si>
  <si>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</si>
  <si>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</si>
  <si>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</si>
  <si>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</si>
  <si>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</si>
  <si>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</si>
  <si>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</si>
  <si>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</si>
  <si>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</si>
  <si>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</si>
  <si>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</si>
  <si>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</si>
  <si>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</si>
  <si>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</si>
  <si>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</si>
  <si>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</si>
  <si>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</si>
  <si>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</si>
  <si>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</si>
  <si>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</si>
  <si>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</si>
  <si>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</si>
  <si>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</si>
  <si>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</si>
  <si>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</si>
  <si>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</si>
  <si>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</si>
  <si>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</si>
  <si>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</si>
  <si>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</si>
  <si>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</si>
  <si>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</si>
  <si>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</si>
  <si>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</si>
  <si>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</si>
  <si>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</si>
  <si>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</si>
  <si>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</si>
  <si>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</si>
  <si>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</si>
  <si>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</si>
  <si>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</si>
  <si>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</si>
  <si>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</si>
  <si>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</si>
  <si>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</si>
  <si>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</si>
  <si>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</si>
  <si>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</si>
  <si>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</si>
  <si>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</si>
  <si>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</si>
  <si>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</si>
  <si>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</si>
  <si>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</si>
  <si>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</si>
  <si>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</si>
  <si>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</si>
  <si>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</si>
  <si>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</si>
  <si>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</si>
  <si>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</si>
  <si>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</si>
  <si>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</si>
  <si>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</si>
  <si>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</si>
  <si>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</si>
  <si>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</si>
  <si>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</si>
  <si>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</si>
  <si>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</si>
  <si>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</si>
  <si>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</si>
  <si>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</si>
  <si>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</si>
  <si>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</si>
  <si>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</si>
  <si>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</si>
  <si>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</si>
  <si>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</si>
  <si>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</si>
  <si>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</si>
  <si>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</si>
  <si>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</si>
  <si>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</si>
  <si>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</si>
  <si>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</si>
  <si>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</si>
  <si>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</si>
  <si>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</si>
  <si>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</si>
  <si>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</si>
  <si>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</si>
  <si>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</si>
  <si>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</si>
  <si>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</si>
  <si>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</si>
  <si>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</si>
  <si>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</si>
  <si>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</si>
  <si>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</si>
  <si>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</si>
  <si>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</si>
  <si>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</si>
  <si>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</si>
  <si>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</si>
  <si>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</si>
  <si>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</si>
  <si>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</si>
  <si>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</si>
  <si>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</si>
  <si>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</si>
  <si>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</si>
  <si>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</si>
  <si>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</si>
  <si>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</si>
  <si>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</si>
  <si>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</si>
  <si>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</si>
  <si>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</si>
  <si>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</si>
  <si>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</si>
  <si>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</si>
  <si>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</si>
  <si>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</si>
  <si>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</si>
  <si>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</si>
  <si>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</si>
  <si>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</si>
  <si>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</si>
  <si>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</si>
  <si>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</si>
  <si>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</si>
  <si>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</si>
  <si>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</si>
  <si>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</si>
  <si>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</si>
  <si>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</si>
  <si>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</si>
  <si>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</si>
  <si>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</si>
  <si>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</si>
  <si>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</si>
  <si>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</si>
  <si>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</si>
  <si>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</si>
  <si>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</si>
  <si>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</si>
  <si>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</si>
  <si>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</si>
  <si>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</si>
  <si>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</si>
  <si>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</si>
  <si>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</si>
  <si>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</si>
  <si>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</si>
  <si>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</si>
  <si>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</si>
  <si>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</si>
  <si>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</si>
  <si>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</si>
  <si>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</si>
  <si>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</si>
  <si>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</si>
  <si>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</si>
  <si>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</si>
  <si>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</si>
  <si>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</si>
  <si>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</si>
  <si>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</si>
  <si>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</si>
  <si>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</si>
  <si>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</si>
  <si>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</si>
  <si>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</si>
  <si>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</si>
  <si>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</si>
  <si>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</si>
  <si>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</si>
  <si>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</si>
  <si>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</si>
  <si>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</si>
  <si>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</si>
  <si>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</si>
  <si>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</si>
  <si>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</si>
  <si>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</si>
  <si>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</si>
  <si>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</si>
  <si>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</si>
  <si>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</si>
  <si>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</si>
  <si>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</si>
  <si>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</si>
  <si>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</si>
  <si>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</si>
  <si>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</si>
  <si>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</si>
  <si>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</si>
  <si>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</si>
  <si>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</si>
  <si>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</si>
  <si>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</si>
  <si>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</si>
  <si>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</si>
  <si>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</si>
  <si>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</si>
  <si>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</si>
  <si>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</si>
  <si>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</si>
  <si>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</si>
  <si>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</si>
  <si>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</si>
  <si>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</si>
  <si>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</si>
  <si>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</si>
  <si>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</si>
  <si>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</si>
  <si>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</si>
  <si>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</si>
  <si>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</si>
  <si>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</si>
  <si>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</si>
  <si>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</si>
  <si>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</si>
  <si>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</si>
  <si>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</si>
  <si>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</si>
  <si>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</si>
  <si>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</si>
  <si>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</si>
  <si>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</si>
  <si>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</si>
  <si>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</si>
  <si>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</si>
  <si>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</si>
  <si>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</si>
  <si>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</si>
  <si>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</si>
  <si>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</si>
  <si>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</si>
  <si>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</si>
  <si>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</si>
  <si>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</si>
  <si>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</si>
  <si>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</si>
  <si>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</si>
  <si>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</si>
  <si>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</si>
  <si>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</si>
  <si>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</si>
  <si>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</si>
  <si>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</si>
  <si>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</si>
  <si>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</si>
  <si>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</si>
  <si>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</si>
  <si>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</si>
  <si>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</si>
  <si>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</si>
  <si>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</si>
  <si>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</si>
  <si>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</si>
  <si>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</si>
  <si>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</si>
  <si>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</si>
  <si>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</si>
  <si>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</si>
  <si>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</si>
  <si>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</si>
  <si>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</si>
  <si>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</si>
  <si>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</si>
  <si>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</si>
  <si>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</si>
  <si>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</si>
  <si>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</si>
  <si>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</si>
  <si>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</si>
  <si>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</si>
  <si>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</si>
  <si>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</si>
  <si>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</si>
  <si>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</si>
  <si>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</si>
  <si>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</si>
  <si>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</si>
  <si>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</si>
  <si>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</si>
  <si>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</si>
  <si>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</si>
  <si>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</si>
  <si>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</si>
  <si>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</si>
  <si>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</si>
  <si>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</si>
  <si>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</si>
  <si>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</si>
  <si>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</si>
  <si>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</si>
  <si>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</si>
  <si>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</si>
  <si>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</si>
  <si>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</si>
  <si>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</si>
  <si>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</si>
  <si>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</si>
  <si>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</si>
  <si>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</si>
  <si>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</si>
  <si>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</si>
  <si>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</si>
  <si>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</si>
  <si>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</si>
  <si>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</si>
  <si>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</si>
  <si>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</si>
  <si>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</si>
  <si>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</si>
  <si>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</si>
  <si>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</si>
  <si>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</si>
  <si>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</si>
  <si>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</si>
  <si>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</si>
  <si>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</si>
  <si>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</si>
  <si>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</si>
  <si>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</si>
  <si>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</si>
  <si>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</si>
  <si>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</si>
  <si>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</si>
  <si>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</si>
  <si>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</si>
  <si>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</si>
  <si>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</si>
  <si>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</si>
  <si>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</si>
  <si>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</si>
  <si>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</si>
  <si>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</si>
  <si>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</si>
  <si>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</si>
  <si>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</si>
  <si>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</si>
  <si>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</si>
  <si>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</si>
  <si>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</si>
  <si>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</si>
  <si>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</si>
  <si>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</si>
  <si>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</si>
  <si>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</si>
  <si>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</si>
  <si>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</si>
  <si>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</si>
  <si>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</si>
  <si>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</si>
  <si>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</si>
  <si>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</si>
  <si>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</si>
  <si>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</si>
  <si>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</si>
  <si>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</si>
  <si>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</si>
  <si>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</si>
  <si>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</si>
  <si>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</si>
  <si>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</si>
  <si>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</si>
  <si>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</si>
  <si>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</si>
  <si>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</si>
  <si>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</si>
  <si>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</si>
  <si>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</si>
  <si>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</si>
  <si>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</si>
  <si>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</si>
  <si>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</si>
  <si>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</si>
  <si>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</si>
  <si>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</si>
  <si>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</si>
  <si>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</si>
  <si>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</si>
  <si>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</si>
  <si>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</si>
  <si>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</si>
  <si>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</si>
  <si>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</si>
  <si>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</si>
  <si>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</si>
  <si>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</si>
  <si>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</si>
  <si>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</si>
  <si>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</si>
  <si>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</si>
  <si>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</si>
  <si>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</si>
  <si>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</si>
  <si>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</si>
  <si>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</si>
  <si>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</si>
  <si>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</si>
  <si>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</si>
  <si>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</si>
  <si>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</si>
  <si>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</si>
  <si>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</si>
  <si>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</si>
  <si>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</si>
  <si>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</si>
  <si>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</si>
  <si>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</si>
  <si>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</si>
  <si>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</si>
  <si>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</si>
  <si>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</si>
  <si>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</si>
  <si>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</si>
  <si>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</si>
  <si>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</si>
  <si>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</si>
  <si>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</si>
  <si>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</si>
  <si>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</si>
  <si>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</si>
  <si>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</si>
  <si>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</si>
  <si>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</si>
  <si>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</si>
  <si>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</si>
  <si>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</si>
  <si>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</si>
  <si>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</si>
  <si>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</si>
  <si>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</si>
  <si>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</si>
  <si>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</si>
  <si>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</si>
  <si>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</si>
  <si>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</si>
  <si>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</si>
  <si>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</si>
  <si>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</si>
  <si>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</si>
  <si>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</si>
  <si>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</si>
  <si>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</si>
  <si>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</si>
  <si>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</si>
  <si>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</si>
  <si>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</si>
  <si>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</si>
  <si>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</si>
  <si>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</si>
  <si>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</si>
  <si>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</si>
  <si>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</si>
  <si>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</si>
  <si>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</si>
  <si>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</si>
  <si>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</si>
  <si>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</si>
  <si>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</si>
  <si>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</si>
  <si>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</si>
  <si>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</si>
  <si>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</si>
  <si>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</si>
  <si>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</si>
  <si>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</si>
  <si>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</si>
  <si>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</si>
  <si>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</si>
  <si>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</si>
  <si>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</si>
  <si>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</si>
  <si>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</si>
  <si>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</si>
  <si>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</si>
  <si>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</si>
  <si>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</si>
  <si>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</si>
  <si>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</si>
  <si>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</si>
  <si>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</si>
  <si>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</si>
  <si>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</si>
  <si>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</si>
  <si>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</si>
  <si>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</si>
  <si>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</si>
  <si>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</si>
  <si>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</si>
  <si>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</si>
  <si>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</si>
  <si>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</si>
  <si>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</si>
  <si>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</si>
  <si>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</si>
  <si>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</si>
  <si>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</si>
  <si>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</si>
  <si>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</si>
  <si>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</si>
  <si>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</si>
  <si>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</si>
  <si>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</si>
  <si>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</si>
  <si>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</si>
  <si>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</si>
  <si>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</si>
  <si>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</si>
  <si>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</si>
  <si>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</si>
  <si>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</si>
  <si>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</si>
  <si>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</si>
  <si>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</si>
  <si>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</si>
  <si>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</si>
  <si>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</si>
  <si>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</si>
  <si>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</si>
  <si>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</si>
  <si>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</si>
  <si>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</si>
  <si>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</si>
  <si>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</si>
  <si>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</si>
  <si>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</si>
  <si>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</si>
  <si>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</si>
  <si>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</si>
  <si>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</si>
  <si>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</si>
  <si>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</si>
  <si>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</si>
  <si>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</si>
  <si>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</si>
  <si>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</si>
  <si>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</si>
  <si>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</si>
  <si>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</si>
  <si>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</si>
  <si>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</si>
  <si>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</si>
  <si>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</si>
  <si>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</si>
  <si>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</si>
  <si>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</si>
  <si>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</si>
  <si>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</si>
  <si>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</si>
  <si>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</si>
  <si>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</si>
  <si>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</si>
  <si>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</si>
  <si>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</si>
  <si>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</si>
  <si>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</si>
  <si>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</si>
  <si>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</si>
  <si>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</si>
  <si>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</si>
  <si>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</si>
  <si>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</si>
  <si>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</si>
  <si>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</si>
  <si>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</si>
  <si>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</si>
  <si>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</si>
  <si>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</si>
  <si>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</si>
  <si>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</si>
  <si>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</si>
  <si>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</si>
  <si>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</si>
  <si>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</si>
  <si>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</si>
  <si>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</si>
  <si>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</si>
  <si>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</si>
  <si>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</si>
  <si>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</si>
  <si>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</si>
  <si>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</si>
  <si>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</si>
  <si>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</si>
  <si>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</si>
  <si>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</si>
  <si>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</si>
  <si>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</si>
  <si>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</si>
  <si>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</si>
  <si>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</si>
  <si>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</si>
  <si>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</si>
  <si>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</si>
  <si>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</si>
  <si>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</si>
  <si>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</si>
  <si>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</si>
  <si>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</si>
  <si>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</si>
  <si>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</si>
  <si>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</si>
  <si>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</si>
  <si>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</si>
  <si>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</si>
  <si>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</si>
  <si>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</si>
  <si>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</si>
  <si>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</si>
  <si>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</si>
  <si>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</si>
  <si>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</si>
  <si>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</si>
  <si>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</si>
  <si>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</si>
  <si>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</si>
  <si>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</si>
  <si>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</si>
  <si>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</si>
  <si>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</si>
  <si>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</si>
  <si>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</si>
  <si>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</si>
  <si>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</si>
  <si>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</si>
  <si>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</si>
  <si>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</si>
  <si>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</si>
  <si>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</si>
  <si>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</si>
  <si>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</si>
  <si>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</si>
  <si>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</si>
  <si>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</si>
  <si>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</si>
  <si>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</si>
  <si>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</si>
  <si>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</si>
  <si>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</si>
  <si>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</si>
  <si>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</si>
  <si>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</si>
  <si>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</si>
  <si>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</si>
  <si>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</si>
  <si>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</si>
  <si>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</si>
  <si>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</si>
  <si>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</si>
  <si>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</si>
  <si>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</si>
  <si>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</si>
  <si>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</si>
  <si>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</si>
  <si>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</si>
  <si>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</si>
  <si>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</si>
  <si>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</si>
  <si>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</si>
  <si>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</si>
  <si>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</si>
  <si>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</si>
  <si>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</si>
  <si>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</si>
  <si>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</si>
  <si>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</si>
  <si>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</si>
  <si>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</si>
  <si>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</si>
  <si>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</si>
  <si>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</si>
  <si>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</si>
  <si>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</si>
  <si>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</si>
  <si>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</si>
  <si>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</si>
  <si>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</si>
  <si>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</si>
  <si>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</si>
  <si>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</si>
  <si>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</si>
  <si>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</si>
  <si>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</si>
  <si>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</si>
  <si>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</si>
  <si>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</si>
  <si>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</si>
  <si>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</si>
  <si>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</si>
  <si>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</si>
  <si>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</si>
  <si>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</si>
  <si>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</si>
  <si>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</si>
  <si>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</si>
  <si>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</si>
  <si>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</si>
  <si>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</si>
  <si>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</si>
  <si>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</si>
  <si>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</si>
  <si>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</si>
  <si>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</si>
  <si>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</si>
  <si>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</si>
  <si>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</si>
  <si>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</si>
  <si>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</si>
  <si>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</si>
  <si>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</si>
  <si>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</si>
  <si>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</si>
  <si>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</si>
  <si>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</si>
  <si>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</si>
  <si>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</si>
  <si>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</si>
  <si>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</si>
  <si>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</si>
  <si>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</si>
  <si>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</si>
  <si>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</si>
  <si>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</si>
  <si>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</si>
  <si>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</si>
  <si>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</si>
  <si>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</si>
  <si>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</si>
  <si>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</si>
  <si>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</si>
  <si>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</si>
  <si>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</si>
  <si>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</si>
  <si>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</si>
  <si>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</si>
  <si>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</si>
  <si>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</si>
  <si>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</si>
  <si>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</si>
  <si>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</si>
  <si>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</si>
  <si>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</si>
  <si>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</si>
  <si>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</si>
  <si>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</si>
  <si>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</si>
  <si>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</si>
  <si>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</si>
  <si>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</si>
  <si>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</si>
  <si>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</si>
  <si>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</si>
  <si>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</si>
  <si>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</si>
  <si>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</si>
  <si>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</si>
  <si>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</si>
  <si>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</si>
  <si>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</si>
  <si>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</si>
  <si>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</si>
  <si>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</si>
  <si>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</si>
  <si>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</si>
  <si>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</si>
  <si>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</si>
  <si>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</si>
  <si>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</si>
  <si>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</si>
  <si>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</si>
  <si>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</si>
  <si>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</si>
  <si>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</si>
  <si>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</si>
  <si>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</si>
  <si>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</si>
  <si>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</si>
  <si>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</si>
  <si>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</si>
  <si>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</si>
  <si>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</si>
  <si>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</si>
  <si>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</si>
  <si>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</si>
  <si>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</si>
  <si>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</si>
  <si>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</si>
  <si>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</si>
  <si>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</si>
  <si>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</si>
  <si>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</si>
  <si>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</si>
  <si>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</si>
  <si>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</si>
  <si>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</si>
  <si>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</si>
  <si>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</si>
  <si>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</si>
  <si>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</si>
  <si>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</si>
  <si>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</si>
  <si>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</si>
  <si>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</si>
  <si>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</si>
  <si>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</si>
  <si>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</si>
  <si>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</si>
  <si>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</si>
  <si>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</si>
  <si>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</si>
  <si>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</si>
  <si>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</si>
  <si>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</si>
  <si>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</si>
  <si>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</si>
  <si>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</si>
  <si>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</si>
  <si>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</si>
  <si>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</si>
  <si>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</si>
  <si>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</si>
  <si>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</si>
  <si>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</si>
  <si>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</si>
  <si>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</si>
  <si>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</si>
  <si>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</si>
  <si>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</si>
  <si>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</si>
  <si>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</si>
  <si>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</si>
  <si>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</si>
  <si>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</si>
  <si>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</si>
  <si>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</si>
  <si>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</si>
  <si>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</si>
  <si>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</si>
  <si>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</si>
  <si>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</si>
  <si>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</si>
  <si>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</si>
  <si>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</si>
  <si>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</si>
  <si>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</si>
  <si>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</si>
  <si>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</si>
  <si>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</si>
  <si>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</si>
  <si>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</si>
  <si>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</si>
  <si>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</si>
  <si>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</si>
  <si>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</si>
  <si>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</si>
  <si>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</si>
  <si>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</si>
  <si>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</si>
  <si>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</si>
  <si>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</si>
  <si>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</si>
  <si>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</si>
  <si>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</si>
  <si>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</si>
  <si>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</si>
  <si>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</si>
  <si>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</si>
  <si>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</si>
  <si>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</si>
  <si>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</si>
  <si>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</si>
  <si>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</si>
  <si>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</si>
  <si>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</si>
  <si>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</si>
  <si>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</si>
  <si>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</si>
  <si>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</si>
  <si>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</si>
  <si>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</si>
  <si>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</si>
  <si>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</si>
  <si>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</si>
  <si>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</si>
  <si>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</si>
  <si>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</si>
  <si>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</si>
  <si>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</si>
  <si>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</si>
  <si>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</si>
  <si>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</si>
  <si>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</si>
  <si>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</si>
  <si>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</si>
  <si>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</si>
  <si>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</si>
  <si>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</si>
  <si>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</si>
  <si>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</si>
  <si>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</si>
  <si>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</si>
  <si>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</si>
  <si>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</si>
  <si>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</si>
  <si>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</si>
  <si>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</si>
  <si>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</si>
  <si>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</si>
  <si>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</si>
  <si>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</si>
  <si>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</si>
  <si>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</si>
  <si>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</si>
  <si>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</si>
  <si>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</si>
  <si>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</si>
  <si>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</si>
  <si>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</si>
  <si>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</si>
  <si>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</si>
  <si>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</si>
  <si>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</si>
  <si>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</si>
  <si>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</si>
  <si>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</si>
  <si>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</si>
  <si>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</si>
  <si>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</si>
  <si>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</si>
  <si>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</si>
  <si>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</si>
  <si>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</si>
  <si>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</si>
  <si>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</si>
  <si>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</si>
  <si>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</si>
  <si>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</si>
  <si>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</si>
  <si>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</si>
  <si>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</si>
  <si>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</si>
  <si>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</si>
  <si>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</si>
  <si>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</si>
  <si>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</si>
  <si>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</si>
  <si>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</si>
  <si>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</si>
  <si>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</si>
  <si>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</si>
  <si>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</si>
  <si>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</si>
  <si>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</si>
  <si>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</si>
  <si>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</si>
  <si>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</si>
  <si>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</si>
  <si>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</si>
  <si>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</si>
  <si>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</si>
  <si>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</si>
  <si>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</si>
  <si>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</si>
  <si>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</si>
  <si>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</si>
  <si>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</si>
  <si>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</si>
  <si>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</si>
  <si>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</si>
  <si>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</si>
  <si>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</si>
  <si>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</si>
  <si>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</si>
  <si>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</si>
  <si>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</si>
  <si>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</si>
  <si>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</si>
  <si>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</si>
  <si>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</si>
  <si>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</si>
  <si>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</si>
  <si>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</si>
  <si>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</si>
  <si>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</si>
  <si>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</si>
  <si>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</si>
  <si>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</si>
  <si>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</si>
  <si>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</si>
  <si>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</si>
  <si>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</si>
  <si>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</si>
  <si>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</si>
  <si>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</si>
  <si>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</si>
  <si>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</si>
  <si>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</si>
  <si>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</si>
  <si>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</si>
  <si>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</si>
  <si>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</si>
  <si>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</si>
  <si>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</si>
  <si>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</si>
  <si>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</si>
  <si>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</si>
  <si>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</si>
  <si>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</si>
  <si>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</si>
  <si>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</si>
  <si>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</si>
  <si>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</si>
  <si>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</si>
  <si>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</si>
  <si>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</si>
  <si>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</si>
  <si>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</si>
  <si>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</si>
  <si>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</si>
  <si>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</si>
  <si>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</si>
  <si>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</si>
  <si>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</si>
  <si>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</si>
  <si>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</si>
  <si>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</si>
  <si>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</si>
  <si>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</si>
  <si>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</si>
  <si>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</si>
  <si>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</si>
  <si>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</si>
  <si>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</si>
  <si>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</si>
  <si>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</si>
  <si>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</si>
  <si>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</si>
  <si>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</si>
  <si>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</si>
  <si>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</si>
  <si>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</si>
  <si>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</si>
  <si>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</si>
  <si>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</si>
  <si>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</si>
  <si>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</si>
  <si>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</si>
  <si>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</si>
  <si>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</si>
  <si>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</si>
  <si>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</si>
  <si>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</si>
  <si>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</si>
  <si>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</si>
  <si>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</si>
  <si>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</si>
  <si>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</si>
  <si>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</si>
  <si>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</si>
  <si>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</si>
  <si>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</si>
  <si>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</si>
  <si>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</si>
  <si>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</si>
  <si>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</si>
  <si>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</si>
  <si>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</si>
  <si>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</si>
  <si>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</si>
  <si>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</si>
  <si>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</si>
  <si>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</si>
  <si>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</si>
  <si>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</si>
  <si>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</si>
  <si>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</si>
  <si>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</si>
  <si>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</si>
  <si>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</si>
  <si>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</si>
  <si>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</si>
  <si>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</si>
  <si>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</si>
  <si>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</si>
  <si>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</si>
  <si>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</si>
  <si>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</si>
  <si>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</si>
  <si>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</si>
  <si>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</si>
  <si>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</si>
  <si>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</si>
  <si>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</si>
  <si>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</si>
  <si>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</si>
  <si>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</si>
  <si>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</si>
  <si>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</si>
  <si>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</si>
  <si>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</si>
  <si>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</si>
  <si>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</si>
  <si>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</si>
  <si>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</si>
  <si>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</si>
  <si>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</si>
  <si>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</si>
  <si>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</si>
  <si>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</si>
  <si>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</si>
  <si>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</si>
  <si>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</si>
  <si>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</si>
  <si>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</si>
  <si>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</si>
  <si>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</si>
  <si>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</si>
  <si>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</si>
  <si>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</si>
  <si>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</si>
  <si>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</si>
  <si>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</si>
  <si>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</si>
  <si>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</si>
  <si>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</si>
  <si>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</si>
  <si>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</si>
  <si>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</si>
  <si>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</si>
  <si>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</si>
  <si>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</si>
  <si>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</si>
  <si>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</si>
  <si>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</si>
  <si>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</si>
  <si>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</si>
  <si>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</si>
  <si>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</si>
  <si>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</si>
  <si>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</si>
  <si>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</si>
  <si>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</si>
  <si>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</si>
  <si>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</si>
  <si>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</si>
  <si>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</si>
  <si>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</si>
  <si>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</si>
  <si>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</si>
  <si>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</si>
  <si>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</si>
  <si>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</si>
  <si>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</si>
  <si>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</si>
  <si>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</si>
  <si>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</si>
  <si>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</si>
  <si>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</si>
  <si>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</si>
  <si>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</si>
  <si>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</si>
  <si>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</si>
  <si>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</si>
  <si>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</si>
  <si>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</si>
  <si>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</si>
  <si>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</si>
  <si>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</si>
  <si>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</si>
  <si>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</si>
  <si>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</si>
  <si>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</si>
  <si>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</si>
  <si>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</si>
  <si>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</si>
  <si>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</si>
  <si>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</si>
  <si>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</si>
  <si>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</si>
  <si>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</si>
  <si>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</si>
  <si>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</si>
  <si>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</si>
  <si>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</si>
  <si>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</si>
  <si>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</si>
  <si>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</si>
  <si>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</si>
  <si>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</si>
  <si>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</si>
  <si>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</si>
  <si>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</si>
  <si>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</si>
  <si>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</si>
  <si>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</si>
  <si>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</si>
  <si>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</si>
  <si>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</si>
  <si>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</si>
  <si>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</si>
  <si>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</si>
  <si>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</si>
  <si>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</si>
  <si>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</si>
  <si>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</si>
  <si>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</si>
  <si>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</si>
  <si>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</si>
  <si>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</si>
  <si>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</si>
  <si>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</si>
  <si>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</si>
  <si>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</si>
  <si>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</si>
  <si>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</si>
  <si>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</si>
  <si>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</si>
  <si>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</si>
  <si>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</si>
  <si>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</si>
  <si>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</si>
  <si>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</si>
  <si>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</si>
  <si>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</si>
  <si>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</si>
  <si>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</si>
  <si>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</si>
  <si>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</si>
  <si>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</si>
  <si>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</si>
  <si>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</si>
  <si>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</si>
  <si>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</si>
  <si>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</si>
  <si>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</si>
  <si>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</si>
  <si>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</si>
  <si>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</si>
  <si>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</si>
  <si>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</si>
  <si>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</si>
  <si>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</si>
  <si>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</si>
  <si>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</si>
  <si>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</si>
  <si>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</si>
  <si>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</si>
  <si>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</si>
  <si>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</si>
  <si>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</si>
  <si>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</si>
  <si>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</si>
  <si>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</si>
  <si>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</si>
  <si>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</si>
  <si>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</si>
  <si>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</si>
  <si>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</si>
  <si>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</si>
  <si>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</si>
  <si>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</si>
  <si>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</si>
  <si>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</si>
  <si>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</si>
  <si>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</si>
  <si>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</si>
  <si>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</si>
  <si>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</si>
  <si>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</si>
  <si>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</si>
  <si>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</si>
  <si>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</si>
  <si>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</si>
  <si>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</si>
  <si>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</si>
  <si>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</si>
  <si>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</si>
  <si>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</si>
  <si>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</si>
  <si>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</si>
  <si>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</si>
  <si>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</si>
  <si>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</si>
  <si>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</si>
  <si>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</si>
  <si>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</si>
  <si>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</si>
  <si>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</si>
  <si>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</si>
  <si>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</si>
  <si>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</si>
  <si>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</si>
  <si>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</si>
  <si>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</si>
  <si>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</si>
  <si>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</si>
  <si>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</si>
  <si>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</si>
  <si>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</si>
  <si>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</si>
  <si>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</si>
  <si>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</si>
  <si>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</si>
  <si>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</si>
  <si>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</si>
  <si>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</si>
  <si>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</si>
  <si>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</si>
  <si>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</si>
  <si>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</si>
  <si>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</si>
  <si>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</si>
  <si>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</si>
  <si>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</si>
  <si>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</si>
  <si>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</si>
  <si>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</si>
  <si>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</si>
  <si>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</si>
  <si>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</si>
  <si>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</si>
  <si>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</si>
  <si>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</si>
  <si>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</si>
  <si>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</si>
  <si>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</si>
  <si>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</si>
  <si>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</si>
  <si>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</si>
  <si>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</si>
  <si>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</si>
  <si>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</si>
  <si>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</si>
  <si>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</si>
  <si>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</si>
  <si>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</si>
  <si>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</si>
  <si>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</si>
  <si>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</si>
  <si>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</si>
  <si>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</si>
  <si>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</si>
  <si>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</si>
  <si>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</si>
  <si>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</si>
  <si>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</si>
  <si>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</si>
  <si>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</si>
  <si>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</si>
  <si>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</si>
  <si>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</si>
  <si>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</si>
  <si>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</si>
  <si>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</si>
  <si>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</si>
  <si>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</si>
  <si>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</si>
  <si>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</si>
  <si>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</si>
  <si>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</si>
  <si>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</si>
  <si>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</si>
  <si>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</si>
  <si>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</si>
  <si>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</si>
  <si>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</si>
  <si>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</si>
  <si>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</si>
  <si>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</si>
  <si>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</si>
  <si>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</si>
  <si>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</si>
  <si>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</si>
  <si>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</si>
  <si>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</si>
  <si>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</si>
  <si>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</si>
  <si>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</si>
  <si>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</si>
  <si>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</si>
  <si>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</si>
  <si>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</si>
  <si>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</si>
  <si>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</si>
  <si>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</si>
  <si>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</si>
  <si>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</si>
  <si>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</si>
  <si>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</si>
  <si>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</si>
  <si>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</si>
  <si>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</si>
  <si>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</si>
  <si>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</si>
  <si>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</si>
  <si>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</si>
  <si>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</si>
  <si>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</si>
  <si>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</si>
  <si>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</si>
  <si>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</si>
  <si>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</si>
  <si>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</si>
  <si>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</si>
  <si>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</si>
  <si>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</si>
  <si>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</si>
  <si>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</si>
  <si>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</si>
  <si>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</si>
  <si>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</si>
  <si>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</si>
  <si>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</si>
  <si>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</si>
  <si>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</si>
  <si>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</si>
  <si>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</si>
  <si>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</si>
  <si>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</si>
  <si>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</si>
  <si>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</si>
  <si>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</si>
  <si>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</si>
  <si>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</si>
  <si>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</si>
  <si>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</si>
  <si>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</si>
  <si>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</si>
  <si>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</si>
  <si>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</si>
  <si>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</si>
  <si>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</si>
  <si>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</si>
  <si>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</si>
  <si>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</si>
  <si>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</si>
  <si>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</si>
  <si>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</si>
  <si>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</si>
  <si>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</si>
  <si>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</si>
  <si>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</si>
  <si>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</si>
  <si>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</si>
  <si>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</si>
  <si>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</si>
  <si>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</si>
  <si>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</si>
  <si>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</si>
  <si>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</si>
  <si>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</si>
  <si>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</si>
  <si>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</si>
  <si>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</si>
  <si>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</si>
  <si>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</si>
  <si>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</si>
  <si>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</si>
  <si>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</si>
  <si>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</si>
  <si>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</si>
  <si>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</si>
  <si>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</si>
  <si>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</si>
  <si>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</si>
  <si>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</si>
  <si>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</si>
  <si>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</si>
  <si>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</si>
  <si>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</si>
  <si>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</si>
  <si>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</si>
  <si>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</si>
  <si>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</si>
  <si>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</si>
  <si>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</si>
  <si>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</si>
  <si>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</si>
  <si>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</si>
  <si>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</si>
  <si>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</si>
  <si>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</si>
  <si>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</si>
  <si>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</si>
  <si>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</si>
  <si>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</si>
  <si>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</si>
  <si>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</si>
  <si>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</si>
  <si>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</si>
  <si>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</si>
  <si>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</si>
  <si>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</si>
  <si>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</si>
  <si>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</si>
  <si>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</si>
  <si>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</si>
  <si>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</si>
  <si>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</si>
  <si>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</si>
  <si>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</si>
  <si>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</si>
  <si>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</si>
  <si>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</si>
  <si>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</si>
  <si>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</si>
  <si>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</si>
  <si>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</si>
  <si>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</si>
  <si>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</si>
  <si>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</si>
  <si>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</si>
  <si>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</si>
  <si>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</si>
  <si>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</si>
  <si>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</si>
  <si>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</si>
  <si>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</si>
  <si>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</si>
  <si>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</si>
  <si>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</si>
  <si>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</si>
  <si>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</si>
  <si>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</si>
  <si>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</si>
  <si>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</si>
  <si>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</si>
  <si>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</si>
  <si>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</si>
  <si>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</si>
  <si>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</si>
  <si>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</si>
  <si>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</si>
  <si>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</si>
  <si>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</si>
  <si>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</si>
  <si>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</si>
  <si>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</si>
  <si>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</si>
  <si>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</si>
  <si>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</si>
  <si>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</si>
  <si>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</si>
  <si>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</si>
  <si>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</si>
  <si>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</si>
  <si>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</si>
  <si>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</si>
  <si>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</si>
  <si>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</si>
  <si>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</si>
  <si>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</si>
  <si>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</si>
  <si>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</si>
  <si>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</si>
  <si>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</si>
  <si>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</si>
  <si>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</si>
  <si>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</si>
  <si>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</si>
  <si>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</si>
  <si>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</si>
  <si>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</si>
  <si>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</si>
  <si>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</si>
  <si>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</si>
  <si>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</si>
  <si>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</si>
  <si>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</si>
  <si>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</si>
  <si>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</si>
  <si>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</si>
  <si>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</si>
  <si>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</si>
  <si>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</si>
  <si>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</si>
  <si>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</si>
  <si>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</si>
  <si>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</si>
  <si>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</si>
  <si>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</si>
  <si>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</si>
  <si>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</si>
  <si>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</si>
  <si>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</si>
  <si>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</si>
  <si>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</si>
  <si>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</si>
  <si>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</si>
  <si>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</si>
  <si>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</si>
  <si>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</si>
  <si>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</si>
  <si>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</si>
  <si>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</si>
  <si>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</si>
  <si>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</si>
  <si>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</si>
  <si>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</si>
  <si>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</si>
  <si>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</si>
  <si>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</si>
  <si>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</si>
  <si>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</si>
  <si>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</si>
  <si>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</si>
  <si>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</si>
  <si>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</si>
  <si>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</si>
  <si>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</si>
  <si>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</si>
  <si>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</si>
  <si>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</si>
  <si>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</si>
  <si>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</si>
  <si>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</si>
  <si>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</si>
  <si>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</si>
  <si>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</si>
  <si>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</si>
  <si>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</si>
  <si>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</si>
  <si>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</si>
  <si>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</si>
  <si>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</si>
  <si>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</si>
  <si>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</si>
  <si>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</si>
  <si>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</si>
  <si>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</si>
  <si>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</si>
  <si>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</si>
  <si>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</si>
  <si>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</si>
  <si>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</si>
  <si>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</si>
  <si>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</si>
  <si>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</si>
  <si>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</si>
  <si>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</si>
  <si>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</si>
  <si>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</si>
  <si>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</si>
  <si>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</si>
  <si>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</si>
  <si>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</si>
  <si>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</si>
  <si>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</si>
  <si>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</si>
  <si>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</si>
  <si>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</si>
  <si>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</si>
  <si>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</si>
  <si>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</si>
  <si>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</si>
  <si>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</si>
  <si>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</si>
  <si>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</si>
  <si>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</si>
  <si>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</si>
  <si>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</si>
  <si>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</si>
  <si>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</si>
  <si>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</si>
  <si>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</si>
  <si>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</si>
  <si>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</si>
  <si>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</si>
  <si>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</si>
  <si>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</si>
  <si>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</si>
  <si>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</si>
  <si>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</si>
  <si>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</si>
  <si>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</si>
  <si>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</si>
  <si>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</si>
  <si>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</si>
  <si>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</si>
  <si>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</si>
  <si>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</si>
  <si>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</si>
  <si>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</si>
  <si>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</si>
  <si>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</si>
  <si>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</si>
  <si>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</si>
  <si>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</si>
  <si>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</si>
  <si>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</si>
  <si>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</si>
  <si>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</si>
  <si>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</si>
  <si>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</si>
  <si>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</si>
  <si>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</si>
  <si>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</si>
  <si>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</si>
  <si>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</si>
  <si>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</si>
  <si>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</si>
  <si>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</si>
  <si>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</si>
  <si>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</si>
  <si>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</si>
  <si>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</si>
  <si>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</si>
  <si>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</si>
  <si>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</si>
  <si>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</si>
  <si>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</si>
  <si>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</si>
  <si>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</si>
  <si>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</si>
  <si>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</si>
  <si>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</si>
  <si>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</si>
  <si>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</si>
  <si>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</si>
  <si>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</si>
  <si>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</si>
  <si>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</si>
  <si>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</si>
  <si>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</si>
  <si>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</si>
  <si>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</si>
  <si>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</si>
  <si>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</si>
  <si>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</si>
  <si>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</si>
  <si>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</si>
  <si>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</si>
  <si>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</si>
  <si>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</si>
  <si>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</si>
  <si>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</si>
  <si>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</si>
  <si>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</si>
  <si>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</si>
  <si>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</si>
  <si>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</si>
  <si>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</si>
  <si>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</si>
  <si>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</si>
  <si>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</si>
  <si>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</si>
  <si>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</si>
  <si>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</si>
  <si>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</si>
  <si>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</si>
  <si>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</si>
  <si>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</si>
  <si>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</si>
  <si>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</si>
  <si>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</si>
  <si>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</si>
  <si>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</si>
  <si>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</si>
  <si>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</si>
  <si>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</si>
  <si>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</si>
  <si>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</si>
  <si>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</si>
  <si>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</si>
  <si>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</si>
  <si>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</si>
  <si>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</si>
  <si>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</si>
  <si>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</si>
  <si>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</si>
  <si>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</si>
  <si>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</si>
  <si>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</si>
  <si>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</si>
  <si>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</si>
  <si>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</si>
  <si>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</si>
  <si>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</si>
  <si>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</si>
  <si>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</si>
  <si>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</si>
  <si>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</si>
  <si>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</si>
  <si>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</si>
  <si>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</si>
  <si>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</si>
  <si>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</si>
  <si>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</si>
  <si>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</si>
  <si>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</si>
  <si>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</si>
  <si>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</si>
  <si>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</si>
  <si>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</si>
  <si>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</si>
  <si>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</si>
  <si>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</si>
  <si>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</si>
  <si>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</si>
  <si>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</si>
  <si>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</si>
  <si>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</si>
  <si>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</si>
  <si>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</si>
  <si>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</si>
  <si>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</si>
  <si>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</si>
  <si>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</si>
  <si>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</si>
  <si>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</si>
  <si>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</si>
  <si>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</si>
  <si>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</si>
  <si>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</si>
  <si>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</si>
  <si>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</si>
  <si>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</si>
  <si>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</si>
  <si>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</si>
  <si>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</si>
  <si>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</si>
  <si>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</si>
  <si>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</si>
  <si>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</si>
  <si>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</si>
  <si>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</si>
  <si>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</si>
  <si>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</si>
  <si>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</si>
  <si>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</si>
  <si>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</si>
  <si>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</si>
  <si>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</si>
  <si>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</si>
  <si>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</si>
  <si>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</si>
  <si>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</si>
  <si>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</si>
  <si>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</si>
  <si>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</si>
  <si>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</si>
  <si>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</si>
  <si>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</si>
  <si>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</si>
  <si>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</si>
  <si>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</si>
  <si>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</si>
  <si>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</si>
  <si>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</si>
  <si>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</si>
  <si>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</si>
  <si>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</si>
  <si>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</si>
  <si>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</si>
  <si>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</si>
  <si>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</si>
  <si>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</si>
  <si>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</si>
  <si>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</si>
  <si>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</si>
  <si>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</si>
  <si>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</si>
  <si>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</si>
  <si>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</si>
  <si>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</si>
  <si>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</si>
  <si>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</si>
  <si>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</si>
  <si>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</si>
  <si>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</si>
  <si>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</si>
  <si>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</si>
  <si>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</si>
  <si>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</si>
  <si>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</si>
  <si>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</si>
  <si>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</si>
  <si>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</si>
  <si>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</si>
  <si>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</si>
  <si>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</si>
  <si>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</si>
  <si>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</si>
  <si>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</si>
  <si>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</si>
  <si>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</si>
  <si>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</si>
  <si>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</si>
  <si>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</si>
  <si>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</si>
  <si>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</si>
  <si>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</si>
  <si>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</si>
  <si>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</si>
  <si>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</si>
  <si>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</si>
  <si>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</si>
  <si>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</si>
  <si>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</si>
  <si>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</si>
  <si>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</si>
  <si>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</si>
  <si>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</si>
  <si>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</si>
  <si>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</si>
  <si>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</si>
  <si>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</si>
  <si>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</si>
  <si>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</si>
  <si>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</si>
  <si>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</si>
  <si>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</si>
  <si>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</si>
  <si>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</si>
  <si>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</si>
  <si>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</si>
  <si>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</si>
  <si>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</si>
  <si>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</si>
  <si>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</si>
  <si>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</si>
  <si>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</si>
  <si>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</si>
  <si>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</si>
  <si>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</si>
  <si>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</si>
  <si>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</si>
  <si>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</si>
  <si>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</si>
  <si>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</si>
  <si>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</si>
  <si>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</si>
  <si>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</si>
  <si>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</si>
  <si>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</si>
  <si>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</si>
  <si>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</si>
  <si>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</si>
  <si>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</si>
  <si>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</si>
  <si>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</si>
  <si>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</si>
  <si>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</si>
  <si>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</si>
  <si>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</si>
  <si>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</si>
  <si>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</si>
  <si>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</si>
  <si>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</si>
  <si>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</si>
  <si>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</si>
  <si>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</si>
  <si>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</si>
  <si>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</si>
  <si>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</si>
  <si>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</si>
  <si>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</si>
  <si>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</si>
  <si>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</si>
  <si>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</si>
  <si>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</si>
  <si>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</si>
  <si>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</si>
  <si>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</si>
  <si>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</si>
  <si>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</si>
  <si>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</si>
  <si>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</si>
  <si>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</si>
  <si>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</si>
  <si>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</si>
  <si>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</si>
  <si>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</si>
  <si>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</si>
  <si>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</si>
  <si>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</si>
  <si>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</si>
  <si>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</si>
  <si>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</si>
  <si>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</si>
  <si>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</si>
  <si>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</si>
  <si>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</si>
  <si>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</si>
  <si>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</si>
  <si>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</si>
  <si>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</si>
  <si>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</si>
  <si>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</si>
  <si>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</si>
  <si>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</si>
  <si>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</si>
  <si>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</si>
  <si>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</si>
  <si>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</si>
  <si>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</si>
  <si>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</si>
  <si>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</si>
  <si>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</si>
  <si>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</si>
  <si>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</si>
  <si>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</si>
  <si>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</si>
  <si>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</si>
  <si>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</si>
  <si>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</si>
  <si>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</si>
  <si>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</si>
  <si>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</si>
  <si>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</si>
  <si>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</si>
  <si>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</si>
  <si>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</si>
  <si>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</si>
  <si>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</si>
  <si>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</si>
  <si>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</si>
  <si>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</si>
  <si>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</si>
  <si>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</si>
  <si>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</si>
  <si>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</si>
  <si>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</si>
  <si>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</si>
  <si>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</si>
  <si>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</si>
  <si>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</si>
  <si>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</si>
  <si>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</si>
  <si>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</si>
  <si>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</si>
  <si>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</si>
  <si>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</si>
  <si>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</si>
  <si>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</si>
  <si>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</si>
  <si>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</si>
  <si>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</si>
  <si>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</si>
  <si>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</si>
  <si>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</si>
  <si>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</si>
  <si>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</si>
  <si>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</si>
  <si>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</si>
  <si>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</si>
  <si>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</si>
  <si>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</si>
  <si>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</si>
  <si>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</si>
  <si>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</si>
  <si>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</si>
  <si>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</si>
  <si>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</si>
  <si>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</si>
  <si>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</si>
  <si>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</si>
  <si>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</si>
  <si>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</si>
  <si>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</si>
  <si>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</si>
  <si>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</si>
  <si>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</si>
  <si>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</si>
  <si>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</si>
  <si>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</si>
  <si>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</si>
  <si>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</si>
  <si>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</si>
  <si>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</si>
  <si>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</si>
  <si>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</si>
  <si>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</si>
  <si>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</si>
  <si>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</si>
  <si>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</si>
  <si>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</si>
  <si>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</si>
  <si>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</si>
  <si>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</si>
  <si>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</si>
  <si>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</si>
  <si>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</si>
  <si>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</si>
  <si>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</si>
  <si>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</si>
  <si>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</si>
  <si>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</si>
  <si>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</si>
  <si>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</si>
  <si>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</si>
  <si>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</si>
  <si>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</si>
  <si>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</si>
  <si>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</si>
  <si>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</si>
  <si>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</si>
  <si>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</si>
  <si>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</si>
  <si>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</si>
  <si>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</si>
  <si>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</si>
  <si>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</si>
  <si>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</si>
  <si>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</si>
  <si>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</si>
  <si>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</si>
  <si>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</si>
  <si>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</si>
  <si>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</si>
  <si>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</si>
  <si>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</si>
  <si>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</si>
  <si>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</si>
  <si>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</si>
  <si>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</si>
  <si>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</si>
  <si>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</si>
  <si>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</si>
  <si>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</si>
  <si>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</si>
  <si>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</si>
  <si>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</si>
  <si>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</si>
  <si>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</si>
  <si>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</si>
  <si>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</si>
  <si>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</si>
  <si>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</si>
  <si>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</si>
  <si>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</si>
  <si>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</si>
  <si>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</si>
  <si>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</si>
  <si>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</si>
  <si>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</si>
  <si>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</si>
  <si>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</si>
  <si>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</si>
  <si>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</si>
  <si>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</si>
  <si>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</si>
  <si>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</si>
  <si>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</si>
  <si>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</si>
  <si>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</si>
  <si>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</si>
  <si>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</si>
  <si>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</si>
  <si>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</si>
  <si>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</si>
  <si>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</si>
  <si>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</si>
  <si>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</si>
  <si>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</si>
  <si>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</si>
  <si>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</si>
  <si>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</si>
  <si>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</si>
  <si>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</si>
  <si>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</si>
  <si>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</si>
  <si>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</si>
  <si>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</si>
  <si>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</si>
  <si>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</si>
  <si>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</si>
  <si>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</si>
  <si>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</si>
  <si>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</si>
  <si>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</si>
  <si>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</si>
  <si>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</si>
  <si>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</si>
  <si>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</si>
  <si>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</si>
  <si>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</si>
  <si>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</si>
  <si>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</si>
  <si>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</si>
  <si>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</si>
  <si>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</si>
  <si>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</si>
  <si>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</si>
  <si>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</si>
  <si>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</si>
  <si>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</si>
  <si>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</si>
  <si>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</si>
  <si>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</si>
  <si>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</si>
  <si>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</si>
  <si>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</si>
  <si>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</si>
  <si>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</si>
  <si>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</si>
  <si>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</si>
  <si>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</si>
  <si>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</si>
  <si>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</si>
  <si>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</si>
  <si>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</si>
  <si>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</si>
  <si>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</si>
  <si>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</si>
  <si>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</si>
  <si>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</si>
  <si>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</si>
  <si>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</si>
  <si>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</si>
  <si>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</si>
  <si>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</si>
  <si>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</si>
  <si>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</si>
  <si>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</si>
  <si>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</si>
  <si>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</si>
  <si>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</si>
  <si>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</si>
  <si>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</si>
  <si>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</si>
  <si>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</si>
  <si>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</si>
  <si>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</si>
  <si>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</si>
  <si>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</si>
  <si>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</si>
  <si>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</si>
  <si>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</si>
  <si>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</si>
  <si>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</si>
  <si>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</si>
  <si>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</si>
  <si>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</si>
  <si>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</si>
  <si>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</si>
  <si>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</si>
  <si>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</si>
  <si>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</si>
  <si>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</si>
  <si>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</si>
  <si>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</si>
  <si>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</si>
  <si>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</si>
  <si>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</si>
  <si>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</si>
  <si>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</si>
  <si>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</si>
  <si>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</si>
  <si>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</si>
  <si>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</si>
  <si>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</si>
  <si>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</si>
  <si>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</si>
  <si>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</si>
  <si>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</si>
  <si>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</si>
  <si>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</si>
  <si>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</si>
  <si>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</si>
  <si>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</si>
  <si>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</si>
  <si>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</si>
  <si>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</si>
  <si>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</si>
  <si>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</si>
  <si>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</si>
  <si>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</si>
  <si>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</si>
  <si>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</si>
  <si>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</si>
  <si>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</si>
  <si>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</si>
  <si>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</si>
  <si>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</si>
  <si>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</si>
  <si>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</si>
  <si>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</si>
  <si>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</si>
  <si>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</si>
  <si>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</si>
  <si>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</si>
  <si>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</si>
  <si>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</si>
  <si>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</si>
  <si>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</si>
  <si>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</si>
  <si>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</si>
  <si>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</si>
  <si>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</si>
  <si>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</si>
  <si>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</si>
  <si>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</si>
  <si>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</si>
  <si>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</si>
  <si>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</si>
  <si>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</si>
  <si>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</si>
  <si>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</si>
  <si>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</si>
  <si>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</si>
  <si>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</si>
  <si>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</si>
  <si>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</si>
  <si>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</si>
  <si>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</si>
  <si>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</si>
  <si>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</si>
  <si>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</si>
  <si>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</si>
  <si>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</si>
  <si>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</si>
  <si>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</si>
  <si>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</si>
  <si>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</si>
  <si>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</si>
  <si>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</si>
  <si>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</si>
  <si>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</si>
  <si>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</si>
  <si>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</si>
  <si>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</si>
  <si>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</si>
  <si>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</si>
  <si>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</si>
  <si>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</si>
  <si>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</si>
  <si>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</si>
  <si>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</si>
  <si>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</si>
  <si>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</si>
  <si>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</si>
  <si>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</si>
  <si>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</si>
  <si>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</si>
  <si>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</si>
  <si>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</si>
  <si>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</si>
  <si>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</si>
  <si>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</si>
  <si>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</si>
  <si>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</si>
  <si>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</si>
  <si>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</si>
  <si>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</si>
  <si>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</si>
  <si>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</si>
  <si>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</si>
  <si>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</si>
  <si>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</si>
  <si>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</si>
  <si>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</si>
  <si>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</si>
  <si>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</si>
  <si>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</si>
  <si>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</si>
  <si>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</si>
  <si>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</si>
  <si>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</si>
  <si>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</si>
  <si>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</si>
  <si>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</si>
  <si>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</si>
  <si>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</si>
  <si>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</si>
  <si>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</si>
  <si>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</si>
  <si>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</si>
  <si>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</si>
  <si>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</si>
  <si>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</si>
  <si>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</si>
  <si>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</si>
  <si>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</si>
  <si>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</si>
  <si>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</si>
  <si>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</si>
  <si>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</si>
  <si>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</si>
  <si>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</si>
  <si>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</si>
  <si>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</si>
  <si>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</si>
  <si>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</si>
  <si>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</si>
  <si>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</si>
  <si>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</si>
  <si>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</si>
  <si>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</si>
  <si>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</si>
  <si>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</si>
  <si>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</si>
  <si>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</si>
  <si>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</si>
  <si>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</si>
  <si>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</si>
  <si>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</si>
  <si>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</si>
  <si>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</si>
  <si>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</si>
  <si>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</si>
  <si>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</si>
  <si>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</si>
  <si>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</si>
  <si>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</si>
  <si>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</si>
  <si>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</si>
  <si>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</si>
  <si>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</si>
  <si>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</si>
  <si>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</si>
  <si>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</si>
  <si>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</si>
  <si>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</si>
  <si>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</si>
  <si>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</si>
  <si>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</si>
  <si>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</si>
  <si>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</si>
  <si>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</si>
  <si>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</si>
  <si>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</si>
  <si>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</si>
  <si>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</si>
  <si>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</si>
  <si>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</si>
  <si>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</si>
  <si>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</si>
  <si>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</si>
  <si>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</si>
  <si>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</si>
  <si>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</si>
  <si>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</si>
  <si>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</si>
  <si>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</si>
  <si>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</si>
  <si>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</si>
  <si>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</si>
  <si>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</si>
  <si>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</si>
  <si>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</si>
  <si>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</si>
  <si>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</si>
  <si>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</si>
  <si>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</si>
  <si>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</si>
  <si>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</si>
  <si>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</si>
  <si>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</si>
  <si>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</si>
  <si>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</si>
  <si>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</si>
  <si>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</si>
  <si>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</si>
  <si>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</si>
  <si>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</si>
  <si>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</si>
  <si>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</si>
  <si>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</si>
  <si>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</si>
  <si>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</si>
  <si>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</si>
  <si>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</si>
  <si>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</si>
  <si>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</si>
  <si>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</si>
  <si>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</si>
  <si>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</si>
  <si>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</si>
  <si>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</si>
  <si>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</si>
  <si>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</si>
  <si>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</si>
  <si>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</si>
  <si>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</si>
  <si>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</si>
  <si>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</si>
  <si>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</si>
  <si>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</si>
  <si>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</si>
  <si>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</si>
  <si>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</si>
  <si>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</si>
  <si>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</si>
  <si>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</si>
  <si>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</si>
  <si>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</si>
  <si>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</si>
  <si>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</si>
  <si>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</si>
  <si>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</si>
  <si>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</si>
  <si>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</si>
  <si>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</si>
  <si>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</si>
  <si>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</si>
  <si>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</si>
  <si>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</si>
  <si>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</si>
  <si>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</si>
  <si>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</si>
  <si>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</si>
  <si>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</si>
  <si>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</si>
  <si>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</si>
  <si>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</si>
  <si>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</si>
  <si>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</si>
  <si>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</si>
  <si>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</si>
  <si>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</si>
  <si>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</si>
  <si>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</si>
  <si>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</si>
  <si>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</si>
  <si>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</si>
  <si>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</si>
  <si>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</si>
  <si>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</si>
  <si>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</si>
  <si>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</si>
  <si>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</si>
  <si>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</si>
  <si>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</si>
  <si>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</si>
  <si>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</si>
  <si>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</si>
  <si>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</si>
  <si>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</si>
  <si>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</si>
  <si>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</si>
  <si>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</si>
  <si>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</si>
  <si>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</si>
  <si>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</si>
  <si>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</si>
  <si>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</si>
  <si>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</si>
  <si>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</si>
  <si>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</si>
  <si>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</si>
  <si>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</si>
  <si>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</si>
  <si>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</si>
  <si>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</si>
  <si>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</si>
  <si>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</si>
  <si>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</si>
  <si>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</si>
  <si>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</si>
  <si>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</si>
  <si>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</si>
  <si>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</si>
  <si>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</si>
  <si>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</si>
  <si>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</si>
  <si>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</si>
  <si>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</si>
  <si>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</si>
  <si>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</si>
  <si>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</si>
  <si>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</si>
  <si>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</si>
  <si>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</si>
  <si>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</si>
  <si>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</si>
  <si>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</si>
  <si>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</si>
  <si>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</si>
  <si>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</si>
  <si>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</si>
  <si>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</si>
  <si>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</si>
  <si>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</si>
  <si>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</si>
  <si>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</si>
  <si>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</si>
  <si>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</si>
  <si>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</si>
  <si>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</si>
  <si>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</si>
  <si>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</si>
  <si>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</si>
  <si>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</si>
  <si>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</si>
  <si>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</si>
  <si>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</si>
  <si>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</si>
  <si>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</si>
  <si>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</si>
  <si>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</si>
  <si>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</si>
  <si>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</si>
  <si>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</si>
  <si>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</si>
  <si>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</si>
  <si>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</si>
  <si>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</si>
  <si>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</si>
  <si>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</si>
  <si>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</si>
  <si>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</si>
  <si>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</si>
  <si>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</si>
  <si>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</si>
  <si>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</si>
  <si>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</si>
  <si>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</si>
  <si>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</si>
  <si>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</si>
  <si>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</si>
  <si>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</si>
  <si>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</si>
  <si>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</si>
  <si>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</si>
  <si>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</si>
  <si>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</si>
  <si>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</si>
  <si>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</si>
  <si>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</si>
  <si>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</si>
  <si>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</si>
  <si>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</si>
  <si>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</si>
  <si>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</si>
  <si>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</si>
  <si>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</si>
  <si>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</si>
  <si>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</si>
  <si>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</si>
  <si>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</si>
  <si>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</si>
  <si>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</si>
  <si>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</si>
  <si>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</si>
  <si>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</si>
  <si>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</si>
  <si>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</si>
  <si>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</si>
  <si>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</si>
  <si>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</si>
  <si>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</si>
  <si>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</si>
  <si>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</si>
  <si>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</si>
  <si>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</si>
  <si>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</si>
  <si>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</si>
  <si>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</si>
  <si>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</si>
  <si>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</si>
  <si>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</si>
  <si>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</si>
  <si>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</si>
  <si>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</si>
  <si>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</si>
  <si>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</si>
  <si>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</si>
  <si>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</si>
  <si>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</si>
  <si>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</si>
  <si>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</si>
  <si>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</si>
  <si>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</si>
  <si>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</si>
  <si>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</si>
  <si>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</si>
  <si>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</si>
  <si>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</si>
  <si>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</si>
  <si>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</si>
  <si>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</si>
  <si>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</si>
  <si>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</si>
  <si>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</si>
  <si>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</si>
  <si>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</si>
  <si>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</si>
  <si>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</si>
  <si>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</si>
  <si>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</si>
  <si>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</si>
  <si>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</si>
  <si>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</si>
  <si>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</si>
  <si>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</si>
  <si>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</si>
  <si>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</si>
  <si>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</si>
  <si>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</si>
  <si>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</si>
  <si>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</si>
  <si>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</si>
  <si>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</si>
  <si>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</si>
  <si>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</si>
  <si>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</si>
  <si>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</si>
  <si>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</si>
  <si>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</si>
  <si>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</si>
  <si>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</si>
  <si>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</si>
  <si>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</si>
  <si>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</si>
  <si>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</si>
  <si>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</si>
  <si>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</si>
  <si>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</si>
  <si>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</si>
  <si>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</si>
  <si>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</si>
  <si>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</si>
  <si>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</si>
  <si>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</si>
  <si>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</si>
  <si>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</si>
  <si>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</si>
  <si>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</si>
  <si>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</si>
  <si>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</si>
  <si>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</si>
  <si>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</si>
  <si>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</si>
  <si>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</si>
  <si>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</si>
  <si>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</si>
  <si>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</si>
  <si>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</si>
  <si>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</si>
  <si>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</si>
  <si>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</si>
  <si>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</si>
  <si>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</si>
  <si>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</si>
  <si>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</si>
  <si>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</si>
  <si>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</si>
  <si>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</si>
  <si>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</si>
  <si>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</si>
  <si>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</si>
  <si>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</si>
  <si>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</si>
  <si>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</si>
  <si>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</si>
  <si>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</si>
  <si>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</si>
  <si>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</si>
  <si>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</si>
  <si>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</si>
  <si>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</si>
  <si>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</si>
  <si>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</si>
  <si>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</si>
  <si>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</si>
  <si>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</si>
  <si>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</si>
  <si>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</si>
  <si>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</si>
  <si>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</si>
  <si>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</si>
  <si>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</si>
  <si>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</si>
  <si>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</si>
  <si>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</si>
  <si>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</si>
  <si>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</si>
  <si>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</si>
  <si>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</si>
  <si>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</si>
  <si>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</si>
  <si>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</si>
  <si>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</si>
  <si>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</si>
  <si>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</si>
  <si>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</si>
  <si>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</si>
  <si>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</si>
  <si>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</si>
  <si>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</si>
  <si>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</si>
  <si>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</si>
  <si>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</si>
  <si>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</si>
  <si>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</si>
  <si>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</si>
  <si>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</si>
  <si>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</si>
  <si>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</si>
  <si>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</si>
  <si>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</si>
  <si>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</si>
  <si>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</si>
  <si>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</si>
  <si>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</si>
  <si>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</si>
  <si>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</si>
  <si>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</si>
  <si>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</si>
  <si>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</si>
  <si>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</si>
  <si>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</si>
  <si>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</si>
  <si>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</si>
  <si>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</si>
  <si>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</si>
  <si>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</si>
  <si>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</si>
  <si>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</si>
  <si>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</si>
  <si>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</si>
  <si>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</si>
  <si>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</si>
  <si>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</si>
  <si>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</si>
  <si>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</si>
  <si>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</si>
  <si>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</si>
  <si>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</si>
  <si>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</si>
  <si>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</si>
  <si>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</si>
  <si>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</si>
  <si>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</si>
  <si>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</si>
  <si>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</si>
  <si>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</si>
  <si>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</si>
  <si>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</si>
  <si>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</si>
  <si>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</si>
  <si>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</si>
  <si>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</si>
  <si>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</si>
  <si>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</si>
  <si>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</si>
  <si>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</si>
  <si>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</si>
  <si>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</si>
  <si>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</si>
  <si>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</si>
  <si>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</si>
  <si>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</si>
  <si>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</si>
  <si>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</si>
  <si>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</si>
  <si>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</si>
  <si>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</si>
  <si>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</si>
  <si>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</si>
  <si>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</si>
  <si>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</si>
  <si>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</si>
  <si>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</si>
  <si>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</si>
  <si>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</si>
  <si>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</si>
  <si>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</si>
  <si>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</si>
  <si>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</si>
  <si>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</si>
  <si>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</si>
  <si>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</si>
  <si>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</si>
  <si>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</si>
  <si>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</si>
  <si>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</si>
  <si>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</si>
  <si>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</si>
  <si>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</si>
  <si>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</si>
  <si>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</si>
  <si>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</si>
  <si>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</si>
  <si>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</si>
  <si>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</si>
  <si>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</si>
  <si>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</si>
  <si>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</si>
  <si>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</si>
  <si>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</si>
  <si>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</si>
  <si>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</si>
  <si>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</si>
  <si>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</si>
  <si>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</si>
  <si>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</si>
  <si>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</si>
  <si>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</si>
  <si>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</si>
  <si>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</si>
  <si>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</si>
  <si>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</si>
  <si>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</si>
  <si>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</si>
  <si>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</si>
  <si>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</si>
  <si>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</si>
  <si>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</si>
  <si>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</si>
  <si>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</si>
  <si>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</si>
  <si>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</si>
  <si>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</si>
  <si>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</si>
  <si>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</si>
  <si>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</si>
  <si>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</si>
  <si>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</si>
  <si>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</si>
  <si>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</si>
  <si>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</si>
  <si>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</si>
  <si>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</si>
  <si>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</si>
  <si>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</si>
  <si>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</si>
  <si>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</si>
  <si>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</si>
  <si>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</si>
  <si>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</si>
  <si>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</si>
  <si>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</si>
  <si>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</si>
  <si>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</si>
  <si>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</si>
  <si>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</si>
  <si>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</si>
  <si>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</si>
  <si>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</si>
  <si>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</si>
  <si>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</si>
  <si>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</si>
  <si>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</si>
  <si>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</si>
  <si>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</si>
  <si>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</si>
  <si>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</si>
  <si>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</si>
  <si>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</si>
  <si>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</si>
  <si>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</si>
  <si>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</si>
  <si>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</si>
  <si>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</si>
  <si>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</si>
  <si>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</si>
  <si>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</si>
  <si>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</si>
  <si>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</si>
  <si>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</si>
  <si>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</si>
  <si>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</si>
  <si>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</si>
  <si>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</si>
  <si>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</si>
  <si>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</si>
  <si>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</si>
  <si>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</si>
  <si>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</si>
  <si>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</si>
  <si>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</si>
  <si>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</si>
  <si>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</si>
  <si>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</si>
  <si>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</si>
  <si>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</si>
  <si>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</si>
  <si>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</si>
  <si>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</si>
  <si>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</si>
  <si>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</si>
  <si>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</si>
  <si>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</si>
  <si>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</si>
  <si>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</si>
  <si>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</si>
  <si>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</si>
  <si>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</si>
  <si>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</si>
  <si>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</si>
  <si>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</si>
  <si>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</si>
  <si>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</si>
  <si>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</si>
  <si>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</si>
  <si>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</si>
  <si>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</si>
  <si>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</si>
  <si>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</si>
  <si>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</si>
  <si>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</si>
  <si>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</si>
  <si>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</si>
  <si>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</si>
  <si>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</si>
  <si>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</si>
  <si>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</si>
  <si>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</si>
  <si>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</si>
  <si>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</si>
  <si>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</si>
  <si>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</si>
  <si>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</si>
  <si>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</si>
  <si>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</si>
  <si>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</si>
  <si>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</si>
  <si>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</si>
  <si>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</si>
  <si>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</si>
  <si>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</si>
  <si>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</si>
  <si>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</si>
  <si>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</si>
  <si>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</si>
  <si>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</si>
  <si>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</si>
  <si>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</si>
  <si>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</si>
  <si>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</si>
  <si>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</si>
  <si>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</si>
  <si>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</si>
  <si>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</si>
  <si>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</si>
  <si>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</si>
  <si>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</si>
  <si>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</si>
  <si>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</si>
  <si>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</si>
  <si>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</si>
  <si>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</si>
  <si>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</si>
  <si>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</si>
  <si>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</si>
  <si>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</si>
  <si>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</si>
  <si>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</si>
  <si>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</si>
  <si>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</si>
  <si>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</si>
  <si>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</si>
  <si>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</si>
  <si>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</si>
  <si>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</si>
  <si>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</si>
  <si>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</si>
  <si>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</si>
  <si>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</si>
  <si>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</si>
  <si>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</si>
  <si>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</si>
  <si>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</si>
  <si>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</si>
  <si>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</si>
  <si>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</si>
  <si>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</si>
  <si>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</si>
  <si>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</si>
  <si>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</si>
  <si>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</si>
  <si>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</si>
  <si>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</si>
  <si>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</si>
  <si>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</si>
  <si>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</si>
  <si>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</si>
  <si>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</si>
  <si>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</si>
  <si>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</si>
  <si>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</si>
  <si>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</si>
  <si>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</si>
  <si>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</si>
  <si>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</si>
  <si>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</si>
  <si>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</si>
  <si>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</si>
  <si>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</si>
  <si>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</si>
  <si>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</si>
  <si>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</si>
  <si>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</si>
  <si>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</si>
  <si>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</si>
  <si>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</si>
  <si>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</si>
  <si>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</si>
  <si>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</si>
  <si>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</si>
  <si>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</si>
  <si>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</si>
  <si>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</si>
  <si>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</si>
  <si>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</si>
  <si>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</si>
  <si>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</si>
  <si>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</si>
  <si>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</si>
  <si>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</si>
  <si>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</si>
  <si>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</si>
  <si>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</si>
  <si>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</si>
  <si>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</si>
  <si>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</si>
  <si>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</si>
  <si>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</si>
  <si>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</si>
  <si>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</si>
  <si>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</si>
  <si>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</si>
  <si>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</si>
  <si>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</si>
  <si>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</si>
  <si>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</si>
  <si>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</si>
  <si>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</si>
  <si>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</si>
  <si>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</si>
  <si>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</si>
  <si>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</si>
  <si>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</si>
  <si>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</si>
  <si>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</si>
  <si>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</si>
  <si>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</si>
  <si>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</si>
  <si>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</si>
  <si>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</si>
  <si>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</si>
  <si>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</si>
  <si>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</si>
  <si>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</si>
  <si>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</si>
  <si>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</si>
  <si>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</si>
  <si>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</si>
  <si>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</si>
  <si>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</si>
  <si>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</si>
  <si>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</si>
  <si>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</si>
  <si>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</si>
  <si>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</si>
  <si>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</si>
  <si>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</si>
  <si>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</si>
  <si>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</si>
  <si>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</si>
  <si>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</si>
  <si>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</si>
  <si>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</si>
  <si>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</si>
  <si>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</si>
  <si>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</si>
  <si>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</si>
  <si>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</si>
  <si>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</si>
  <si>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</si>
  <si>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</si>
  <si>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</si>
  <si>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</si>
  <si>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</si>
  <si>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</si>
  <si>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</si>
  <si>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</si>
  <si>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</si>
  <si>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</si>
  <si>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</si>
  <si>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</si>
  <si>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</si>
  <si>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</si>
  <si>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</si>
  <si>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</si>
  <si>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</si>
  <si>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</si>
  <si>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</si>
  <si>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</si>
  <si>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</si>
  <si>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</si>
  <si>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</si>
  <si>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</si>
  <si>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</si>
  <si>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</si>
  <si>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</si>
  <si>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</si>
  <si>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</si>
  <si>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</si>
  <si>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</si>
  <si>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</si>
  <si>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</si>
  <si>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</si>
  <si>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</si>
  <si>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</si>
  <si>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</si>
  <si>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</si>
  <si>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</si>
  <si>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</si>
  <si>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</si>
  <si>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</si>
  <si>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</si>
  <si>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</si>
  <si>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</si>
  <si>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</si>
  <si>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</si>
  <si>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</si>
  <si>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</si>
  <si>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</si>
  <si>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</si>
  <si>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</si>
  <si>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</si>
  <si>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</si>
  <si>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</si>
  <si>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</si>
  <si>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</si>
  <si>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</si>
  <si>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</si>
  <si>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</si>
  <si>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</si>
  <si>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</si>
  <si>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</si>
  <si>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</si>
  <si>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</si>
  <si>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</si>
  <si>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</si>
  <si>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</si>
  <si>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</si>
  <si>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</si>
  <si>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</si>
  <si>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</si>
  <si>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</si>
  <si>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</si>
  <si>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</si>
  <si>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</si>
  <si>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</si>
  <si>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</si>
  <si>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</si>
  <si>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</si>
  <si>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</si>
  <si>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</si>
  <si>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</si>
  <si>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</si>
  <si>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</si>
  <si>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</si>
  <si>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</si>
  <si>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</si>
  <si>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</si>
  <si>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</si>
  <si>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</si>
  <si>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</si>
  <si>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</si>
  <si>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</si>
  <si>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</si>
  <si>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</si>
  <si>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</si>
  <si>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</si>
  <si>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</si>
  <si>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</si>
  <si>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</si>
  <si>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</si>
  <si>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</si>
  <si>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</si>
  <si>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</si>
  <si>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</si>
  <si>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</si>
  <si>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</si>
  <si>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</si>
  <si>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</si>
  <si>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</si>
  <si>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</si>
  <si>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</si>
  <si>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</si>
  <si>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</si>
  <si>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</si>
  <si>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</si>
  <si>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</si>
  <si>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</si>
  <si>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</si>
  <si>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</si>
  <si>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</si>
  <si>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</si>
  <si>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</si>
  <si>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</si>
  <si>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</si>
  <si>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</si>
  <si>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</si>
  <si>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</si>
  <si>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</si>
  <si>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</si>
  <si>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</si>
  <si>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</si>
  <si>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</si>
  <si>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</si>
  <si>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</si>
  <si>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</si>
  <si>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</si>
  <si>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</si>
  <si>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</si>
  <si>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</si>
  <si>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</si>
  <si>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</si>
  <si>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</si>
  <si>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</si>
  <si>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</si>
  <si>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</si>
  <si>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</si>
  <si>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</si>
  <si>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</si>
  <si>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</si>
  <si>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</si>
  <si>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</si>
  <si>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</si>
  <si>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</si>
  <si>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</si>
  <si>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</si>
  <si>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</si>
  <si>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</si>
  <si>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</si>
  <si>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</si>
  <si>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</si>
  <si>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</si>
  <si>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</si>
  <si>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</si>
  <si>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</si>
  <si>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</si>
  <si>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</si>
  <si>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</si>
  <si>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</si>
  <si>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</si>
  <si>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</si>
  <si>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</si>
  <si>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</si>
  <si>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</si>
  <si>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</si>
  <si>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</si>
  <si>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</si>
  <si>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</si>
  <si>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</si>
  <si>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</si>
  <si>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</si>
  <si>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</si>
  <si>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</si>
  <si>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</si>
  <si>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</si>
  <si>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</si>
  <si>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</si>
  <si>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</si>
  <si>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</si>
  <si>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</si>
  <si>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</si>
  <si>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</si>
  <si>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</si>
  <si>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</si>
  <si>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</si>
  <si>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</si>
  <si>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</si>
  <si>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</si>
  <si>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</si>
  <si>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</si>
  <si>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</si>
  <si>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</si>
  <si>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</si>
  <si>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</si>
  <si>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</si>
  <si>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</si>
  <si>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</si>
  <si>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</si>
  <si>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</si>
  <si>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</si>
  <si>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</si>
  <si>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</si>
  <si>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</si>
  <si>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</si>
  <si>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</si>
  <si>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</si>
  <si>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</si>
  <si>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</si>
  <si>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</si>
  <si>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</si>
  <si>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</si>
  <si>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</si>
  <si>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</si>
  <si>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</si>
  <si>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</si>
  <si>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</si>
  <si>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</si>
  <si>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</si>
  <si>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</si>
  <si>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</si>
  <si>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</si>
  <si>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</si>
  <si>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</si>
  <si>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</si>
  <si>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</si>
  <si>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</si>
  <si>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</si>
  <si>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</si>
  <si>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</si>
  <si>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</si>
  <si>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</si>
  <si>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</si>
  <si>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</si>
  <si>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</si>
  <si>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</si>
  <si>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</si>
  <si>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</si>
  <si>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</si>
  <si>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</si>
  <si>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</si>
  <si>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</si>
  <si>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</si>
  <si>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</si>
  <si>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</si>
  <si>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</si>
  <si>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</si>
  <si>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</si>
  <si>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</si>
  <si>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</si>
  <si>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</si>
  <si>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</si>
  <si>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</si>
  <si>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</si>
  <si>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</si>
  <si>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</si>
  <si>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</si>
  <si>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</si>
  <si>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</si>
  <si>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</si>
  <si>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</si>
  <si>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</si>
  <si>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</si>
  <si>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</si>
  <si>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</si>
  <si>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</si>
  <si>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</si>
  <si>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</si>
  <si>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</si>
  <si>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</si>
  <si>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</si>
  <si>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</si>
  <si>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</si>
  <si>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</si>
  <si>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</si>
  <si>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</si>
  <si>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</si>
  <si>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</si>
  <si>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</si>
  <si>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</si>
  <si>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</si>
  <si>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</si>
  <si>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</si>
  <si>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</si>
  <si>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</si>
  <si>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</si>
  <si>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</si>
  <si>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</si>
  <si>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</si>
  <si>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</si>
  <si>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</si>
  <si>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</si>
  <si>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</si>
  <si>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</si>
  <si>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</si>
  <si>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</si>
  <si>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</si>
  <si>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</si>
  <si>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</si>
  <si>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</si>
  <si>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</si>
  <si>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</si>
  <si>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</si>
  <si>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</si>
  <si>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</si>
  <si>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</si>
  <si>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</si>
  <si>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</si>
  <si>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</si>
  <si>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</si>
  <si>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</si>
  <si>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</si>
  <si>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</si>
  <si>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</si>
  <si>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</si>
  <si>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</si>
  <si>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</si>
  <si>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</si>
  <si>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</si>
  <si>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</si>
  <si>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</si>
  <si>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</si>
  <si>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</si>
  <si>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</si>
  <si>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</si>
  <si>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</si>
  <si>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</si>
  <si>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</si>
  <si>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</si>
  <si>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</si>
  <si>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</si>
  <si>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</si>
  <si>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</si>
  <si>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</si>
  <si>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</si>
  <si>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</si>
  <si>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</si>
  <si>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</si>
  <si>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</si>
  <si>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</si>
  <si>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</si>
  <si>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</si>
  <si>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</si>
  <si>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</si>
  <si>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</si>
  <si>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</si>
  <si>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</si>
  <si>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</si>
  <si>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</si>
  <si>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</si>
  <si>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</si>
  <si>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</si>
  <si>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</si>
  <si>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</si>
  <si>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</si>
  <si>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</si>
  <si>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</si>
  <si>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</si>
  <si>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</si>
  <si>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</si>
  <si>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</si>
  <si>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</si>
  <si>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</si>
  <si>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</si>
  <si>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</si>
  <si>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</si>
  <si>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</si>
  <si>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</si>
  <si>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</si>
  <si>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</si>
  <si>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</si>
  <si>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</si>
  <si>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</si>
  <si>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</si>
  <si>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</si>
  <si>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</si>
  <si>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</si>
  <si>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</si>
  <si>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</si>
  <si>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</si>
  <si>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</si>
  <si>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</si>
  <si>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</si>
  <si>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</si>
  <si>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</si>
  <si>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</si>
  <si>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</si>
  <si>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</si>
  <si>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</si>
  <si>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</si>
  <si>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</si>
  <si>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</si>
  <si>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</si>
  <si>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</si>
  <si>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</si>
  <si>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</si>
  <si>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</si>
  <si>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</si>
  <si>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</si>
  <si>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</si>
  <si>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</si>
  <si>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</si>
  <si>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</si>
  <si>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</si>
  <si>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</si>
  <si>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</si>
  <si>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</si>
  <si>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</si>
  <si>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</si>
  <si>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</si>
  <si>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</si>
  <si>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</si>
  <si>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</si>
  <si>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</si>
  <si>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</si>
  <si>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</si>
  <si>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</si>
  <si>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</si>
  <si>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</si>
  <si>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</si>
  <si>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</si>
  <si>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</si>
  <si>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</si>
  <si>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</si>
  <si>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</si>
  <si>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</si>
  <si>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</si>
  <si>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</si>
  <si>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</si>
  <si>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</si>
  <si>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</si>
  <si>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</si>
  <si>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</si>
  <si>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</si>
  <si>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</si>
  <si>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</si>
  <si>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</si>
  <si>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</si>
  <si>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</si>
  <si>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</si>
  <si>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</si>
  <si>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</si>
  <si>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</si>
  <si>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</si>
  <si>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</si>
  <si>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</si>
  <si>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</si>
  <si>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</si>
  <si>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</si>
  <si>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</si>
  <si>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</si>
  <si>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</si>
  <si>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</si>
  <si>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</si>
  <si>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</si>
  <si>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</si>
  <si>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</si>
  <si>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</si>
  <si>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</si>
  <si>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</si>
  <si>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</si>
  <si>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</si>
  <si>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</si>
  <si>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</si>
  <si>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</si>
  <si>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</si>
  <si>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</si>
  <si>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</si>
  <si>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</si>
  <si>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</si>
  <si>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</si>
  <si>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</si>
  <si>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</si>
  <si>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</si>
  <si>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</si>
  <si>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</si>
  <si>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</si>
  <si>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</si>
  <si>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</si>
  <si>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</si>
  <si>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</si>
  <si>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</si>
  <si>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</si>
  <si>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</si>
  <si>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</si>
  <si>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</si>
  <si>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</si>
  <si>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</si>
  <si>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</si>
  <si>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</si>
  <si>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</si>
  <si>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</si>
  <si>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</si>
  <si>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</si>
  <si>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</si>
  <si>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</si>
  <si>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</si>
  <si>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</si>
  <si>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</si>
  <si>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</si>
  <si>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</si>
  <si>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</si>
  <si>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</si>
  <si>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</si>
  <si>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</si>
  <si>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</si>
  <si>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</si>
  <si>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</si>
  <si>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</si>
  <si>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</si>
  <si>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</si>
  <si>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</si>
  <si>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</si>
  <si>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</si>
  <si>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</si>
  <si>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</si>
  <si>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</si>
  <si>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</si>
  <si>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</si>
  <si>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</si>
  <si>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</si>
  <si>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</si>
  <si>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</si>
  <si>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</si>
  <si>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</si>
  <si>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</si>
  <si>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</si>
  <si>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</si>
  <si>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</si>
  <si>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</si>
  <si>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</si>
  <si>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</si>
  <si>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</si>
  <si>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</si>
  <si>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</si>
  <si>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</si>
  <si>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</si>
  <si>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</si>
  <si>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</si>
  <si>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</si>
  <si>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</si>
  <si>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</si>
  <si>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</si>
  <si>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</si>
  <si>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</si>
  <si>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</si>
  <si>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</si>
  <si>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</si>
  <si>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</si>
  <si>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</si>
  <si>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</si>
  <si>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</si>
  <si>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</si>
  <si>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</si>
  <si>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</si>
  <si>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</si>
  <si>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</si>
  <si>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</si>
  <si>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</si>
  <si>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</si>
  <si>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</si>
  <si>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</si>
  <si>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</si>
  <si>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</si>
  <si>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</si>
  <si>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</si>
  <si>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</si>
  <si>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</si>
  <si>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</si>
  <si>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</si>
  <si>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</si>
  <si>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</si>
  <si>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</si>
  <si>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</si>
  <si>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</si>
  <si>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</si>
  <si>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</si>
  <si>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</si>
  <si>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</si>
  <si>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</si>
  <si>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</si>
  <si>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</si>
  <si>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</si>
  <si>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</si>
  <si>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</si>
  <si>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</si>
  <si>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</si>
  <si>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</si>
  <si>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</si>
  <si>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</si>
  <si>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</si>
  <si>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</si>
  <si>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</si>
  <si>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</si>
  <si>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</si>
  <si>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</si>
  <si>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</si>
  <si>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</si>
  <si>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</si>
  <si>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</si>
  <si>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</si>
  <si>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</si>
  <si>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</si>
  <si>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</si>
  <si>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</si>
  <si>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</si>
  <si>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</si>
  <si>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</si>
  <si>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</si>
  <si>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</si>
  <si>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</si>
  <si>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</si>
  <si>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</si>
  <si>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</si>
  <si>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</si>
  <si>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</si>
  <si>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</si>
  <si>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</si>
  <si>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</si>
  <si>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</si>
  <si>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</si>
  <si>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</si>
  <si>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</si>
  <si>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</si>
  <si>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</si>
  <si>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</si>
  <si>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</si>
  <si>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</si>
  <si>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</si>
  <si>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</si>
  <si>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</si>
  <si>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</si>
  <si>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</si>
  <si>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</si>
  <si>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</si>
  <si>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</si>
  <si>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</si>
  <si>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</si>
  <si>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</si>
  <si>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</si>
  <si>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</si>
  <si>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</si>
  <si>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</si>
  <si>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</si>
  <si>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</si>
  <si>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</si>
  <si>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</si>
  <si>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</si>
  <si>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</si>
  <si>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</si>
  <si>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</si>
  <si>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</si>
  <si>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</si>
  <si>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</si>
  <si>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</si>
  <si>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</si>
  <si>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</si>
  <si>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</si>
  <si>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</si>
  <si>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</si>
  <si>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</si>
  <si>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</si>
  <si>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</si>
  <si>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</si>
  <si>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</si>
  <si>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</si>
  <si>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</si>
  <si>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</si>
  <si>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</si>
  <si>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</si>
  <si>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</si>
  <si>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</si>
  <si>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</si>
  <si>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</si>
  <si>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</si>
  <si>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</si>
  <si>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</si>
  <si>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</si>
  <si>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</si>
  <si>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</si>
  <si>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</si>
  <si>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</si>
  <si>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</si>
  <si>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</si>
  <si>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</si>
  <si>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</si>
  <si>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</si>
  <si>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</si>
  <si>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</si>
  <si>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</si>
  <si>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</si>
  <si>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</si>
  <si>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</si>
  <si>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</si>
  <si>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</si>
  <si>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</si>
  <si>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</si>
  <si>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</si>
  <si>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</si>
  <si>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</si>
  <si>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</si>
  <si>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</si>
  <si>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</si>
  <si>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</si>
  <si>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</si>
  <si>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</si>
  <si>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</si>
  <si>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</si>
  <si>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</si>
  <si>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</si>
  <si>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</si>
  <si>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</si>
  <si>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</si>
  <si>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</si>
  <si>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</si>
  <si>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</si>
  <si>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</si>
  <si>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</si>
  <si>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</si>
  <si>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</si>
  <si>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</si>
  <si>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</si>
  <si>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</si>
  <si>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</si>
  <si>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</si>
  <si>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</si>
  <si>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</si>
  <si>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</si>
  <si>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</si>
  <si>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</si>
  <si>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</si>
  <si>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</si>
  <si>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</si>
  <si>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</si>
  <si>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</si>
  <si>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</si>
  <si>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</si>
  <si>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</si>
  <si>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</si>
  <si>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</si>
  <si>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</si>
  <si>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</si>
  <si>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</si>
  <si>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</si>
  <si>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</si>
  <si>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</si>
  <si>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</si>
  <si>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</si>
  <si>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</si>
  <si>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</si>
  <si>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</si>
  <si>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</si>
  <si>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</si>
  <si>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</si>
  <si>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</si>
  <si>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</si>
  <si>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</si>
  <si>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</si>
  <si>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</si>
  <si>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</si>
  <si>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</si>
  <si>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</si>
  <si>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</si>
  <si>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</si>
  <si>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</si>
  <si>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</si>
  <si>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</si>
  <si>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</si>
  <si>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</si>
  <si>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</si>
  <si>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</si>
  <si>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</si>
  <si>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</si>
  <si>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</si>
  <si>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</si>
  <si>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</si>
  <si>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</si>
  <si>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</si>
  <si>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</si>
  <si>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</si>
  <si>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</si>
  <si>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</si>
  <si>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</si>
  <si>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</si>
  <si>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</si>
  <si>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</si>
  <si>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</si>
  <si>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</si>
  <si>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</si>
  <si>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</si>
  <si>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</si>
  <si>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</si>
  <si>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</si>
  <si>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</si>
  <si>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</si>
  <si>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</si>
  <si>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</si>
  <si>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</si>
  <si>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</si>
  <si>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</si>
  <si>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</si>
  <si>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</si>
  <si>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</si>
  <si>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</si>
  <si>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</si>
  <si>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</si>
  <si>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</si>
  <si>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</si>
  <si>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</si>
  <si>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</si>
  <si>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</si>
  <si>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</si>
  <si>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</si>
  <si>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</si>
  <si>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</si>
  <si>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</si>
  <si>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</si>
  <si>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</si>
  <si>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</si>
  <si>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</si>
  <si>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</si>
  <si>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</si>
  <si>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</si>
  <si>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</si>
  <si>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</si>
  <si>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</si>
  <si>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</si>
  <si>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</si>
  <si>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</si>
  <si>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</si>
  <si>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</si>
  <si>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</si>
  <si>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</si>
  <si>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</si>
  <si>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</si>
  <si>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</si>
  <si>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</si>
  <si>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</si>
  <si>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</si>
  <si>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</si>
  <si>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</si>
  <si>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</si>
  <si>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</si>
  <si>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</si>
  <si>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</si>
  <si>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</si>
  <si>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</si>
  <si>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</si>
  <si>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</si>
  <si>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</si>
  <si>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</si>
  <si>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</si>
  <si>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</si>
  <si>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</si>
  <si>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</si>
  <si>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</si>
  <si>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</si>
  <si>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</si>
  <si>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</si>
  <si>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</si>
  <si>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</si>
  <si>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</si>
  <si>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</si>
  <si>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</si>
  <si>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</si>
  <si>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</si>
  <si>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</si>
  <si>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</si>
  <si>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</si>
  <si>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</si>
  <si>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</si>
  <si>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</si>
  <si>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</si>
  <si>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</si>
  <si>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</si>
  <si>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</si>
  <si>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</si>
  <si>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</si>
  <si>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</si>
  <si>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</si>
  <si>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</si>
  <si>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</si>
  <si>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</si>
  <si>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</si>
  <si>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</si>
  <si>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</si>
  <si>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</si>
  <si>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</si>
  <si>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</si>
  <si>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</si>
  <si>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</si>
  <si>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</si>
  <si>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</si>
  <si>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</si>
  <si>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</si>
  <si>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</si>
  <si>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</si>
  <si>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</si>
  <si>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</si>
  <si>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</si>
  <si>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</si>
  <si>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</si>
  <si>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</si>
  <si>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</si>
  <si>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</si>
  <si>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</si>
  <si>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</si>
  <si>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</si>
  <si>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</si>
  <si>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</si>
  <si>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</si>
  <si>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</si>
  <si>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</si>
  <si>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</si>
  <si>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</si>
  <si>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</si>
  <si>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</si>
  <si>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</si>
  <si>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</si>
  <si>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</si>
  <si>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</si>
  <si>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</si>
  <si>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</si>
  <si>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</si>
  <si>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</si>
  <si>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</si>
  <si>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</si>
  <si>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</si>
  <si>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</si>
  <si>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</si>
  <si>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</si>
  <si>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</si>
  <si>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</si>
  <si>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</si>
  <si>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</si>
  <si>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</si>
  <si>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</si>
  <si>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</si>
  <si>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</si>
  <si>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</si>
  <si>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</si>
  <si>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</si>
  <si>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</si>
  <si>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</si>
  <si>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</si>
  <si>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</si>
  <si>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</si>
  <si>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</si>
  <si>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</si>
  <si>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</si>
  <si>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</si>
  <si>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</si>
  <si>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</si>
  <si>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</si>
  <si>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</si>
  <si>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</si>
  <si>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</si>
  <si>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</si>
  <si>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</si>
  <si>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</si>
  <si>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</si>
  <si>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</si>
  <si>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</si>
  <si>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</si>
  <si>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</si>
  <si>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</si>
  <si>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</si>
  <si>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</si>
  <si>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</si>
  <si>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</si>
  <si>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</si>
  <si>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</si>
  <si>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</si>
  <si>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</si>
  <si>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</si>
  <si>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</si>
  <si>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</si>
  <si>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</si>
  <si>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</si>
  <si>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</si>
  <si>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</si>
  <si>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</si>
  <si>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</si>
  <si>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</si>
  <si>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</si>
  <si>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</si>
  <si>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</si>
  <si>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</si>
  <si>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</si>
  <si>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</si>
  <si>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</si>
  <si>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</si>
  <si>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</si>
  <si>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</si>
  <si>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</si>
  <si>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</si>
  <si>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</si>
  <si>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</si>
  <si>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</si>
  <si>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</si>
  <si>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</si>
  <si>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</si>
  <si>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</si>
  <si>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</si>
  <si>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</si>
  <si>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</si>
  <si>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</si>
  <si>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</si>
  <si>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</si>
  <si>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</si>
  <si>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</si>
  <si>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</si>
  <si>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</si>
  <si>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</si>
  <si>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</si>
  <si>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</si>
  <si>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</si>
  <si>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</si>
  <si>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</si>
  <si>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</si>
  <si>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</si>
  <si>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</si>
  <si>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</si>
  <si>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</si>
  <si>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</si>
  <si>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</si>
  <si>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</si>
  <si>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</si>
  <si>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</si>
  <si>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</si>
  <si>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</si>
  <si>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</si>
  <si>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</si>
  <si>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</si>
  <si>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</si>
  <si>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</si>
  <si>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</si>
  <si>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</si>
  <si>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</si>
  <si>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</si>
  <si>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</si>
  <si>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</si>
  <si>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</si>
  <si>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</si>
  <si>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</si>
  <si>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</si>
  <si>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</si>
  <si>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</si>
  <si>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</si>
  <si>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</si>
  <si>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</si>
  <si>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</si>
  <si>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</si>
  <si>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</si>
  <si>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</si>
  <si>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</si>
  <si>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</si>
  <si>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</si>
  <si>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</si>
  <si>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</si>
  <si>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</si>
  <si>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</si>
  <si>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</si>
  <si>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</si>
  <si>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</si>
  <si>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</si>
  <si>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</si>
  <si>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</si>
  <si>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</si>
  <si>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</si>
  <si>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</si>
  <si>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</si>
  <si>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</si>
  <si>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</si>
  <si>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</si>
  <si>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</si>
  <si>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</si>
  <si>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</si>
  <si>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</si>
  <si>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</si>
  <si>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</si>
  <si>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</si>
  <si>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</si>
  <si>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</si>
  <si>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</si>
  <si>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</si>
  <si>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</si>
  <si>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</si>
  <si>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</si>
  <si>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</si>
  <si>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</si>
  <si>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</si>
  <si>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</si>
  <si>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</si>
  <si>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</si>
  <si>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</si>
  <si>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</si>
  <si>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</si>
  <si>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</si>
  <si>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</si>
  <si>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</si>
  <si>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</si>
  <si>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</si>
  <si>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</si>
  <si>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</si>
  <si>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</si>
  <si>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</si>
  <si>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</si>
  <si>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</si>
  <si>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</si>
  <si>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</si>
  <si>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</si>
  <si>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</si>
  <si>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</si>
  <si>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</si>
  <si>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</si>
  <si>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</si>
  <si>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</si>
  <si>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</si>
  <si>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</si>
  <si>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</si>
  <si>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</si>
  <si>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</si>
  <si>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</si>
  <si>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</si>
  <si>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</si>
  <si>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</si>
  <si>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</si>
  <si>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</si>
  <si>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</si>
  <si>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</si>
  <si>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</si>
  <si>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</si>
  <si>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</si>
  <si>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</si>
  <si>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</si>
  <si>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</si>
  <si>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</si>
  <si>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</si>
  <si>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</si>
  <si>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</si>
  <si>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</si>
  <si>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</si>
  <si>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</si>
  <si>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</si>
  <si>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</si>
  <si>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</si>
  <si>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</si>
  <si>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</si>
  <si>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</si>
  <si>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</si>
  <si>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</si>
  <si>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</si>
  <si>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</si>
  <si>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</si>
  <si>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</si>
  <si>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</si>
  <si>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</si>
  <si>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</si>
  <si>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</si>
  <si>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</si>
  <si>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</si>
  <si>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</si>
  <si>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</si>
  <si>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</si>
  <si>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</si>
  <si>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</si>
  <si>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</si>
  <si>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</si>
  <si>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</si>
  <si>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</si>
  <si>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</si>
  <si>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</si>
  <si>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</si>
  <si>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</si>
  <si>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</si>
  <si>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</si>
  <si>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</si>
  <si>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</si>
  <si>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</si>
  <si>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</si>
  <si>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</si>
  <si>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</si>
  <si>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</si>
  <si>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</si>
  <si>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</si>
  <si>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</si>
  <si>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</si>
  <si>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</si>
  <si>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</si>
  <si>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</si>
  <si>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</si>
  <si>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</si>
  <si>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</si>
  <si>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</si>
  <si>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</si>
  <si>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</si>
  <si>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</si>
  <si>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</si>
  <si>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</si>
  <si>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</si>
  <si>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</si>
  <si>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</si>
  <si>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</si>
  <si>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</si>
  <si>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</si>
  <si>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</si>
  <si>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</si>
  <si>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</si>
  <si>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</si>
  <si>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</si>
  <si>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</si>
  <si>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</si>
  <si>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</si>
  <si>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</si>
  <si>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</si>
  <si>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</si>
  <si>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</si>
  <si>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</si>
  <si>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</si>
  <si>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</si>
  <si>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</si>
  <si>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</si>
  <si>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</si>
  <si>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</si>
  <si>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</si>
  <si>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</si>
  <si>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</si>
  <si>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</si>
  <si>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</si>
  <si>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</si>
  <si>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</si>
  <si>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</si>
  <si>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</si>
  <si>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</si>
  <si>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</si>
  <si>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</si>
  <si>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</si>
  <si>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</si>
  <si>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</si>
  <si>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</si>
  <si>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</si>
  <si>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</si>
  <si>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</si>
  <si>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</si>
  <si>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</si>
  <si>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</si>
  <si>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</si>
  <si>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</si>
  <si>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</si>
  <si>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</si>
  <si>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</si>
  <si>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</si>
  <si>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</si>
  <si>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</si>
  <si>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</si>
  <si>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</si>
  <si>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</si>
  <si>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</si>
  <si>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</si>
  <si>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</si>
  <si>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</si>
  <si>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</si>
  <si>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</si>
  <si>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</si>
  <si>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</si>
  <si>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</si>
  <si>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</si>
  <si>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</si>
  <si>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</si>
  <si>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</si>
  <si>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</si>
  <si>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</si>
  <si>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</si>
  <si>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</si>
  <si>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</si>
  <si>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</si>
  <si>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</si>
  <si>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</si>
  <si>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</si>
  <si>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</si>
  <si>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</si>
  <si>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</si>
  <si>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</si>
  <si>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</si>
  <si>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</si>
  <si>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</si>
  <si>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</si>
  <si>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</si>
  <si>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</si>
  <si>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</si>
  <si>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</si>
  <si>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</si>
  <si>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</si>
  <si>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</si>
  <si>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</si>
  <si>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</si>
  <si>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</si>
  <si>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</si>
  <si>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</si>
  <si>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</si>
  <si>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</si>
  <si>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</si>
  <si>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</si>
  <si>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</si>
  <si>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</si>
  <si>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</si>
  <si>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</si>
  <si>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</si>
  <si>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</si>
  <si>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</si>
  <si>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</si>
  <si>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</si>
  <si>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</si>
  <si>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</si>
  <si>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</si>
  <si>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</si>
  <si>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</si>
  <si>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</si>
  <si>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</si>
  <si>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</si>
  <si>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</si>
  <si>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</si>
  <si>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</si>
  <si>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</si>
  <si>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</si>
  <si>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</si>
  <si>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</si>
  <si>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</si>
  <si>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</si>
  <si>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</si>
  <si>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</si>
  <si>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</si>
  <si>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</si>
  <si>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</si>
  <si>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</si>
  <si>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</si>
  <si>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</si>
  <si>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</si>
  <si>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</si>
  <si>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</si>
  <si>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</si>
  <si>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</si>
  <si>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</si>
  <si>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</si>
  <si>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</si>
  <si>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</si>
  <si>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</si>
  <si>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</si>
  <si>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</si>
  <si>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</si>
  <si>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</si>
  <si>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</si>
  <si>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</si>
  <si>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</si>
  <si>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</si>
  <si>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</si>
  <si>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</si>
  <si>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</si>
  <si>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</si>
  <si>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</si>
  <si>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</si>
  <si>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</si>
  <si>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</si>
  <si>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</si>
  <si>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</si>
  <si>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</si>
  <si>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</si>
  <si>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</si>
  <si>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</si>
  <si>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</si>
  <si>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</si>
  <si>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</si>
  <si>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</si>
  <si>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</si>
  <si>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</si>
  <si>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</si>
  <si>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</si>
  <si>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</si>
  <si>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</si>
  <si>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</si>
  <si>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</si>
  <si>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</si>
  <si>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</si>
  <si>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</si>
  <si>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</si>
  <si>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</si>
  <si>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</si>
  <si>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</si>
  <si>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</si>
  <si>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</si>
  <si>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</si>
  <si>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</si>
  <si>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</si>
  <si>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</si>
  <si>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</si>
  <si>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</si>
  <si>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</si>
  <si>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</si>
  <si>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</si>
  <si>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</si>
  <si>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</si>
  <si>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</si>
  <si>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</si>
  <si>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</si>
  <si>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</si>
  <si>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</si>
  <si>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</si>
  <si>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</si>
  <si>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</si>
  <si>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</si>
  <si>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</si>
  <si>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</si>
  <si>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</si>
  <si>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</si>
  <si>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</si>
  <si>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</si>
  <si>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</si>
  <si>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</si>
  <si>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</si>
  <si>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</si>
  <si>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</si>
  <si>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</si>
  <si>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</si>
  <si>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</si>
  <si>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</si>
  <si>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</si>
  <si>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</si>
  <si>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</si>
  <si>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</si>
  <si>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</si>
  <si>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</si>
  <si>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</si>
  <si>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</si>
  <si>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</si>
  <si>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</si>
  <si>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</si>
  <si>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</si>
  <si>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</si>
  <si>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</si>
  <si>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</si>
  <si>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</si>
  <si>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</si>
  <si>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</si>
  <si>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</si>
  <si>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</si>
  <si>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</si>
  <si>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</si>
  <si>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</si>
  <si>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</si>
  <si>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</si>
  <si>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</si>
  <si>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</si>
  <si>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</si>
  <si>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</si>
  <si>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</si>
  <si>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</si>
  <si>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</si>
  <si>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</si>
  <si>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</si>
  <si>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</si>
  <si>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</si>
  <si>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</si>
  <si>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</si>
  <si>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</si>
  <si>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</si>
  <si>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</si>
  <si>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</si>
  <si>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</si>
  <si>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</si>
  <si>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</si>
  <si>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</si>
  <si>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</si>
  <si>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</si>
  <si>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</si>
  <si>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</si>
  <si>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</si>
  <si>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</si>
  <si>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</si>
  <si>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</si>
  <si>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</si>
  <si>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</si>
  <si>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</si>
  <si>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</si>
  <si>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</si>
  <si>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</si>
  <si>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</si>
  <si>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</si>
  <si>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</si>
  <si>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</si>
  <si>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</si>
  <si>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</si>
  <si>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</si>
  <si>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</si>
  <si>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</si>
  <si>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</si>
  <si>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</si>
  <si>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</si>
  <si>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</si>
  <si>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</si>
  <si>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</si>
  <si>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</si>
  <si>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</si>
  <si>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</si>
  <si>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</si>
  <si>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</si>
  <si>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</si>
  <si>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</si>
  <si>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</si>
  <si>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</si>
  <si>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</si>
  <si>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</si>
  <si>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</si>
  <si>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</si>
  <si>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</si>
  <si>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</si>
  <si>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</si>
  <si>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</si>
  <si>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</si>
  <si>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</si>
  <si>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</si>
  <si>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</si>
  <si>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</si>
  <si>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</si>
  <si>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</si>
  <si>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</si>
  <si>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</si>
  <si>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</si>
  <si>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</si>
  <si>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</si>
  <si>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</si>
  <si>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</si>
  <si>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</si>
  <si>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</si>
  <si>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</si>
  <si>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</si>
  <si>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</si>
  <si>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</si>
  <si>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</si>
  <si>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</si>
  <si>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</si>
  <si>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</si>
  <si>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</si>
  <si>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</si>
  <si>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</si>
  <si>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</si>
  <si>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</si>
  <si>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</si>
  <si>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</si>
  <si>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</si>
  <si>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</si>
  <si>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</si>
  <si>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</si>
  <si>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</si>
  <si>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</si>
  <si>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</si>
  <si>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</si>
  <si>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</si>
  <si>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</si>
  <si>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</si>
  <si>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</si>
  <si>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</si>
  <si>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</si>
  <si>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</si>
  <si>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</si>
  <si>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</si>
  <si>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</si>
  <si>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</si>
  <si>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</si>
  <si>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</si>
  <si>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</si>
  <si>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</si>
  <si>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</si>
  <si>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</si>
  <si>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</si>
  <si>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</si>
  <si>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</si>
  <si>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</si>
  <si>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</si>
  <si>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</si>
  <si>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</si>
  <si>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</si>
  <si>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</si>
  <si>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</si>
  <si>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</si>
  <si>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</si>
  <si>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</si>
  <si>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</si>
  <si>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</si>
  <si>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</si>
  <si>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</si>
  <si>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</si>
  <si>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</si>
  <si>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</si>
  <si>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</si>
  <si>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</si>
  <si>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</si>
  <si>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</si>
  <si>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</si>
  <si>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</si>
  <si>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</si>
  <si>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</si>
  <si>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</si>
  <si>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</si>
  <si>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</si>
  <si>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</si>
  <si>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</si>
  <si>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</si>
  <si>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</si>
  <si>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</si>
  <si>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</si>
  <si>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</si>
  <si>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</si>
  <si>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</si>
  <si>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</si>
  <si>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</si>
  <si>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</si>
  <si>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</si>
  <si>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</si>
  <si>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</si>
  <si>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</si>
  <si>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</si>
  <si>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</si>
  <si>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</si>
  <si>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</si>
  <si>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</si>
  <si>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</si>
  <si>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</si>
  <si>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</si>
  <si>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</si>
  <si>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</si>
  <si>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</si>
  <si>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</si>
  <si>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</si>
  <si>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</si>
  <si>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</si>
  <si>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</si>
  <si>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</si>
  <si>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</si>
  <si>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</si>
  <si>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</si>
  <si>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</si>
  <si>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</si>
  <si>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</si>
  <si>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</si>
  <si>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</si>
  <si>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</si>
  <si>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</si>
  <si>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</si>
  <si>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</si>
  <si>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</si>
  <si>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</si>
  <si>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</si>
  <si>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</si>
  <si>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</si>
  <si>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</si>
  <si>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</si>
  <si>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</si>
  <si>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</si>
  <si>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</si>
  <si>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</si>
  <si>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</si>
  <si>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</si>
  <si>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</si>
  <si>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</si>
  <si>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</si>
  <si>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</si>
  <si>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</si>
  <si>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</si>
  <si>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</si>
  <si>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</si>
  <si>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</si>
  <si>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</si>
  <si>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</si>
  <si>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</si>
  <si>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</si>
  <si>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</si>
  <si>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</si>
  <si>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</si>
  <si>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</si>
  <si>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</si>
  <si>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</si>
  <si>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</si>
  <si>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</si>
  <si>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</si>
  <si>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</si>
  <si>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</si>
  <si>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</si>
  <si>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</si>
  <si>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</si>
  <si>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</si>
  <si>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</si>
  <si>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</si>
  <si>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</si>
  <si>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</si>
  <si>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</si>
  <si>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</si>
  <si>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</si>
  <si>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</si>
  <si>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</si>
  <si>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</si>
  <si>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</si>
  <si>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</si>
  <si>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</si>
  <si>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</si>
  <si>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</si>
  <si>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</si>
  <si>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</si>
  <si>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</si>
  <si>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</si>
  <si>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</si>
  <si>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</si>
  <si>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</si>
  <si>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</si>
  <si>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</si>
  <si>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</si>
  <si>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</si>
  <si>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</si>
  <si>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</si>
  <si>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</si>
  <si>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</si>
  <si>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</si>
  <si>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</si>
  <si>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</si>
  <si>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</si>
  <si>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</si>
  <si>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</si>
  <si>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</si>
  <si>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</si>
  <si>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</si>
  <si>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</si>
  <si>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</si>
  <si>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</si>
  <si>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</si>
  <si>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</si>
  <si>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</si>
  <si>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</si>
  <si>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</si>
  <si>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</si>
  <si>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</si>
  <si>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</si>
  <si>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</si>
  <si>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</si>
  <si>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</si>
  <si>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</si>
  <si>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</si>
  <si>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</si>
  <si>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</si>
  <si>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</si>
  <si>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</si>
  <si>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</si>
  <si>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</si>
  <si>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</si>
  <si>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</si>
  <si>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</si>
  <si>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</si>
  <si>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</si>
  <si>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</si>
  <si>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</si>
  <si>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</si>
  <si>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</si>
  <si>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</si>
  <si>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</si>
  <si>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</si>
  <si>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</si>
  <si>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</si>
  <si>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</si>
  <si>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</si>
  <si>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</si>
  <si>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</si>
  <si>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</si>
  <si>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</si>
  <si>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</si>
  <si>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</si>
  <si>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</si>
  <si>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</si>
  <si>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</si>
  <si>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</si>
  <si>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</si>
  <si>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</si>
  <si>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</si>
  <si>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</si>
  <si>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</si>
  <si>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</si>
  <si>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</si>
  <si>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</si>
  <si>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</si>
  <si>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</si>
  <si>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</si>
  <si>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</si>
  <si>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</si>
  <si>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</si>
  <si>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</si>
  <si>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</si>
  <si>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</si>
  <si>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</si>
  <si>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</si>
  <si>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</si>
  <si>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</si>
  <si>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</si>
  <si>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</si>
  <si>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</si>
  <si>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</si>
  <si>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</si>
  <si>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</si>
  <si>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</si>
  <si>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</si>
  <si>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</si>
  <si>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</si>
  <si>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</si>
  <si>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</si>
  <si>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</si>
  <si>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</si>
  <si>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</si>
  <si>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</si>
  <si>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</si>
  <si>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</si>
  <si>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</si>
  <si>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</si>
  <si>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</si>
  <si>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</si>
  <si>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</si>
  <si>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</si>
  <si>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</si>
  <si>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</si>
  <si>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</si>
  <si>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</si>
  <si>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</si>
  <si>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</si>
  <si>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</si>
  <si>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</si>
  <si>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</si>
  <si>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</si>
  <si>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</si>
  <si>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</si>
  <si>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</si>
  <si>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</si>
  <si>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</si>
  <si>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</si>
  <si>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</si>
  <si>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</si>
  <si>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</si>
  <si>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</si>
  <si>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</si>
  <si>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</si>
  <si>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</si>
  <si>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</si>
  <si>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</si>
  <si>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</si>
  <si>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</si>
  <si>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</si>
  <si>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</si>
  <si>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</si>
  <si>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</si>
  <si>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</si>
  <si>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</si>
  <si>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</si>
  <si>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</si>
  <si>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</si>
  <si>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</si>
  <si>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</si>
  <si>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</si>
  <si>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</si>
  <si>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</si>
  <si>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</si>
  <si>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</si>
  <si>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</si>
  <si>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</si>
  <si>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</si>
  <si>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</si>
  <si>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</si>
  <si>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</si>
  <si>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</si>
  <si>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</si>
  <si>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</si>
  <si>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</si>
  <si>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</si>
  <si>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</si>
  <si>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</si>
  <si>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</si>
  <si>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</si>
  <si>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</si>
  <si>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</si>
  <si>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</si>
  <si>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</si>
  <si>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</si>
  <si>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</si>
  <si>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</si>
  <si>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</si>
  <si>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</si>
  <si>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</si>
  <si>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</si>
  <si>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</si>
  <si>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</si>
  <si>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</si>
  <si>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</si>
  <si>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</si>
  <si>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</si>
  <si>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</si>
  <si>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</si>
  <si>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</si>
  <si>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</si>
  <si>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</si>
  <si>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</si>
  <si>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</si>
  <si>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</si>
  <si>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</si>
  <si>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</si>
  <si>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</si>
  <si>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</si>
  <si>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</si>
  <si>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</si>
  <si>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</si>
  <si>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</si>
  <si>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</si>
  <si>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</si>
  <si>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</si>
  <si>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</si>
  <si>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</si>
  <si>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</si>
  <si>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</si>
  <si>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</si>
  <si>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</si>
  <si>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</si>
  <si>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</si>
  <si>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</si>
  <si>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</si>
  <si>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</si>
  <si>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</si>
  <si>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</si>
  <si>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</si>
  <si>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</si>
  <si>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</si>
  <si>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</si>
  <si>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</si>
  <si>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</si>
  <si>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</si>
  <si>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</si>
  <si>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</si>
  <si>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</si>
  <si>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</si>
  <si>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</si>
  <si>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</si>
  <si>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</si>
  <si>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</si>
  <si>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</si>
  <si>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</si>
  <si>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</si>
  <si>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</si>
  <si>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</si>
  <si>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</si>
  <si>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</si>
  <si>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</si>
  <si>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</si>
  <si>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</si>
  <si>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</si>
  <si>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</si>
  <si>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</si>
  <si>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</si>
  <si>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</si>
  <si>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</si>
  <si>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</si>
  <si>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</si>
  <si>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</si>
  <si>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</si>
  <si>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</si>
  <si>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</si>
  <si>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</si>
  <si>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</si>
  <si>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</si>
  <si>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</si>
  <si>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</si>
  <si>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</si>
  <si>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</si>
  <si>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</si>
  <si>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</si>
  <si>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</si>
  <si>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</si>
  <si>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</si>
  <si>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</si>
  <si>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</si>
  <si>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</si>
  <si>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</si>
  <si>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</si>
  <si>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</si>
  <si>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</si>
  <si>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</si>
  <si>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</si>
  <si>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</si>
  <si>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</si>
  <si>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</si>
  <si>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</si>
  <si>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</si>
  <si>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</si>
  <si>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</si>
  <si>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</si>
  <si>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</si>
  <si>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</si>
  <si>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</si>
  <si>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</si>
  <si>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</si>
  <si>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</si>
  <si>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</si>
  <si>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</si>
  <si>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</si>
  <si>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</si>
  <si>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</si>
  <si>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</si>
  <si>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</si>
  <si>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</si>
  <si>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</si>
  <si>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</si>
  <si>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</si>
  <si>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</si>
  <si>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</si>
  <si>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</si>
  <si>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</si>
  <si>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</si>
  <si>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</si>
  <si>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</si>
  <si>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</si>
  <si>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</si>
  <si>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</si>
  <si>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</si>
  <si>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</si>
  <si>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</si>
  <si>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</si>
  <si>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</si>
  <si>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</si>
  <si>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</si>
  <si>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</si>
  <si>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</si>
  <si>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</si>
  <si>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</si>
  <si>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</si>
  <si>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</si>
  <si>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</si>
  <si>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</si>
  <si>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</si>
  <si>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</si>
  <si>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</si>
  <si>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</si>
  <si>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</si>
  <si>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</si>
  <si>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</si>
  <si>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</si>
  <si>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</si>
  <si>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</si>
  <si>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</si>
  <si>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</si>
  <si>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</si>
  <si>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</si>
  <si>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</si>
  <si>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</si>
  <si>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</si>
  <si>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</si>
  <si>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</si>
  <si>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</si>
  <si>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</si>
  <si>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</si>
  <si>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</si>
  <si>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</si>
  <si>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</si>
  <si>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</si>
  <si>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</si>
  <si>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</si>
  <si>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</si>
  <si>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</si>
  <si>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</si>
  <si>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</si>
  <si>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</si>
  <si>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</si>
  <si>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</si>
  <si>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</si>
  <si>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</si>
  <si>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</si>
  <si>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</si>
  <si>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</si>
  <si>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</si>
  <si>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</si>
  <si>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</si>
  <si>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</si>
  <si>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</si>
  <si>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</si>
  <si>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</si>
  <si>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</si>
  <si>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</si>
  <si>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</si>
  <si>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</si>
  <si>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</si>
  <si>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</si>
  <si>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</si>
  <si>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</si>
  <si>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</si>
  <si>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</si>
  <si>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</si>
  <si>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</si>
  <si>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</si>
  <si>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</si>
  <si>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</si>
  <si>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</si>
  <si>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</si>
  <si>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</si>
  <si>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</si>
  <si>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</si>
  <si>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</si>
  <si>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</si>
  <si>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</si>
  <si>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</si>
  <si>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</si>
  <si>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</si>
  <si>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</si>
  <si>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</si>
  <si>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</si>
  <si>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</si>
  <si>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</si>
  <si>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</si>
  <si>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</si>
  <si>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</si>
  <si>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</si>
  <si>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</si>
  <si>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</si>
  <si>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</si>
  <si>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</si>
  <si>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</si>
  <si>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</si>
  <si>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</si>
  <si>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</si>
  <si>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</si>
  <si>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</si>
  <si>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</si>
  <si>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</si>
  <si>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</si>
  <si>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</si>
  <si>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</si>
  <si>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</si>
  <si>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</si>
  <si>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</si>
  <si>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</si>
  <si>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</si>
  <si>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</si>
  <si>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</si>
  <si>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</si>
  <si>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</si>
  <si>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</si>
  <si>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</si>
  <si>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</si>
  <si>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</si>
  <si>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</si>
  <si>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</si>
  <si>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</si>
  <si>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</si>
  <si>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</si>
  <si>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</si>
  <si>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</si>
  <si>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</si>
  <si>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</si>
  <si>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</si>
  <si>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</si>
  <si>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</si>
  <si>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</si>
  <si>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</si>
  <si>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</si>
  <si>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</si>
  <si>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</si>
  <si>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</si>
  <si>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</si>
  <si>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</si>
  <si>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</si>
  <si>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</si>
  <si>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</si>
  <si>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</si>
  <si>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</si>
  <si>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</si>
  <si>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</si>
  <si>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</si>
  <si>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</si>
  <si>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</si>
  <si>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</si>
  <si>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</si>
  <si>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</si>
  <si>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</si>
  <si>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</si>
  <si>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</si>
  <si>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</si>
  <si>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</si>
  <si>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</si>
  <si>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</si>
  <si>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</si>
  <si>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</si>
  <si>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</si>
  <si>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</si>
  <si>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</si>
  <si>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</si>
  <si>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</si>
  <si>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</si>
  <si>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</si>
  <si>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</si>
  <si>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</si>
  <si>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</si>
  <si>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</si>
  <si>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</si>
  <si>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</si>
  <si>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</si>
  <si>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</si>
  <si>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</si>
  <si>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</si>
  <si>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</si>
  <si>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</si>
  <si>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</si>
  <si>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</si>
  <si>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</si>
  <si>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</si>
  <si>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</si>
  <si>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</si>
  <si>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</si>
  <si>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</si>
  <si>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</si>
  <si>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</si>
  <si>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</si>
  <si>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</si>
  <si>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</si>
  <si>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</si>
  <si>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</si>
  <si>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</si>
  <si>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</si>
  <si>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</si>
  <si>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</si>
  <si>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</si>
  <si>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</si>
  <si>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</si>
  <si>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</si>
  <si>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</si>
  <si>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</si>
  <si>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</si>
  <si>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</si>
  <si>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</si>
  <si>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</si>
  <si>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</si>
  <si>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</si>
  <si>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</si>
  <si>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</si>
  <si>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</si>
  <si>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</si>
  <si>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</si>
  <si>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</si>
  <si>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</si>
  <si>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</si>
  <si>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</si>
  <si>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</si>
  <si>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</si>
  <si>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</si>
  <si>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</si>
  <si>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</si>
  <si>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</si>
  <si>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</si>
  <si>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</si>
  <si>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</si>
  <si>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</si>
  <si>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</si>
  <si>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</si>
  <si>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</si>
  <si>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</si>
  <si>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</si>
  <si>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</si>
  <si>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</si>
  <si>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</si>
  <si>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</si>
  <si>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</si>
  <si>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</si>
  <si>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</si>
  <si>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</si>
  <si>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</si>
  <si>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</si>
  <si>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</si>
  <si>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</si>
  <si>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</si>
  <si>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</si>
  <si>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</si>
  <si>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</si>
  <si>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</si>
  <si>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</si>
  <si>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</si>
  <si>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</si>
  <si>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</si>
  <si>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</si>
  <si>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</si>
  <si>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</si>
  <si>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</si>
  <si>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</si>
  <si>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</si>
  <si>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</si>
  <si>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</si>
  <si>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</si>
  <si>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</si>
  <si>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</si>
  <si>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</si>
  <si>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</si>
  <si>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</si>
  <si>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</si>
  <si>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</si>
  <si>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</si>
  <si>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</si>
  <si>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</si>
  <si>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</si>
  <si>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</si>
  <si>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</si>
  <si>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</si>
  <si>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</si>
  <si>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</si>
  <si>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</si>
  <si>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</si>
  <si>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</si>
  <si>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</si>
  <si>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</si>
  <si>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</si>
  <si>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</si>
  <si>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</si>
  <si>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</si>
  <si>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</si>
  <si>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</si>
  <si>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</si>
  <si>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</si>
  <si>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</si>
  <si>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</si>
  <si>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</si>
  <si>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</si>
  <si>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</si>
  <si>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</si>
  <si>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</si>
  <si>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</si>
  <si>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</si>
  <si>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</si>
  <si>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</si>
  <si>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</si>
  <si>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</si>
  <si>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</si>
  <si>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</si>
  <si>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</si>
  <si>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</si>
  <si>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</si>
  <si>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</si>
  <si>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</si>
  <si>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</si>
  <si>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</si>
  <si>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</si>
  <si>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</si>
  <si>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</si>
  <si>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</si>
  <si>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</si>
  <si>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</si>
  <si>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</si>
  <si>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</si>
  <si>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</si>
  <si>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</si>
  <si>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</si>
  <si>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</si>
  <si>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</si>
  <si>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</si>
  <si>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</si>
  <si>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</si>
  <si>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</si>
  <si>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</si>
  <si>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</si>
  <si>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</si>
  <si>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</si>
  <si>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</si>
  <si>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</si>
  <si>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</si>
  <si>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</si>
  <si>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</si>
  <si>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</si>
  <si>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</si>
  <si>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</si>
  <si>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</si>
  <si>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</si>
  <si>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</si>
  <si>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</si>
  <si>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</si>
  <si>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</si>
  <si>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</si>
  <si>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</si>
  <si>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</si>
  <si>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</si>
  <si>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</si>
  <si>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</si>
  <si>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</si>
  <si>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</si>
  <si>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</si>
  <si>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</si>
  <si>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</si>
  <si>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</si>
  <si>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</si>
  <si>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</si>
  <si>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</si>
  <si>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</si>
  <si>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</si>
  <si>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</si>
  <si>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</si>
  <si>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</si>
  <si>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</si>
  <si>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</si>
  <si>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</si>
  <si>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</si>
  <si>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</si>
  <si>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</si>
  <si>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</si>
  <si>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</si>
  <si>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</si>
  <si>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</si>
  <si>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</si>
  <si>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</si>
  <si>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</si>
  <si>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</si>
  <si>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</si>
  <si>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</si>
  <si>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</si>
  <si>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</si>
  <si>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</si>
  <si>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</si>
  <si>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</si>
  <si>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</si>
  <si>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</si>
  <si>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</si>
  <si>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</si>
  <si>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</si>
  <si>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</si>
  <si>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</si>
  <si>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</si>
  <si>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</si>
  <si>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</si>
  <si>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</si>
  <si>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</si>
  <si>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</si>
  <si>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</si>
  <si>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</si>
  <si>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</si>
  <si>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</si>
  <si>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</si>
  <si>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</si>
  <si>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</si>
  <si>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</si>
  <si>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</si>
  <si>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</si>
  <si>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</si>
  <si>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</si>
  <si>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</si>
  <si>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</si>
  <si>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</si>
  <si>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</si>
  <si>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</si>
  <si>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</si>
  <si>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</si>
  <si>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</si>
  <si>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</si>
  <si>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</si>
  <si>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</si>
  <si>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</si>
  <si>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</si>
  <si>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</si>
  <si>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</si>
  <si>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</si>
  <si>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</si>
  <si>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</si>
  <si>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</si>
  <si>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</si>
  <si>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</si>
  <si>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</si>
  <si>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</si>
  <si>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</si>
  <si>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</si>
  <si>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</si>
  <si>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</si>
  <si>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</si>
  <si>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</si>
  <si>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</si>
  <si>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</si>
  <si>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</si>
  <si>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</si>
  <si>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</si>
  <si>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</si>
  <si>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</si>
  <si>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</si>
  <si>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</si>
  <si>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</si>
  <si>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</si>
  <si>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</si>
  <si>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</si>
  <si>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</si>
  <si>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</si>
  <si>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</si>
  <si>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</si>
  <si>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</si>
  <si>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</si>
  <si>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</si>
  <si>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</si>
  <si>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</si>
  <si>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</si>
  <si>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</si>
  <si>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</si>
  <si>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</si>
  <si>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</si>
  <si>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</si>
  <si>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</si>
  <si>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</si>
  <si>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</si>
  <si>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</si>
  <si>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</si>
  <si>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</si>
  <si>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</si>
  <si>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</si>
  <si>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</si>
  <si>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</si>
  <si>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</si>
  <si>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</si>
  <si>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</si>
  <si>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</si>
  <si>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</si>
  <si>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</si>
  <si>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</si>
  <si>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</si>
  <si>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</si>
  <si>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</si>
  <si>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</si>
  <si>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</si>
  <si>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</si>
  <si>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</si>
  <si>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</si>
  <si>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</si>
  <si>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</si>
  <si>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</si>
  <si>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</si>
  <si>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</si>
  <si>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</si>
  <si>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</si>
  <si>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</si>
  <si>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</si>
  <si>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</si>
  <si>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</si>
  <si>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</si>
  <si>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</si>
  <si>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</si>
  <si>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</si>
  <si>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</si>
  <si>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</si>
  <si>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</si>
  <si>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</si>
  <si>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</si>
  <si>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</si>
  <si>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</si>
  <si>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</si>
  <si>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</si>
  <si>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</si>
  <si>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</si>
  <si>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</si>
  <si>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</si>
  <si>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</si>
  <si>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</si>
  <si>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</si>
  <si>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</si>
  <si>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</si>
  <si>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</si>
  <si>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</si>
  <si>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</si>
  <si>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</si>
  <si>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</si>
  <si>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</si>
  <si>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</si>
  <si>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</si>
  <si>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</si>
  <si>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</si>
  <si>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</si>
  <si>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</si>
  <si>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</si>
  <si>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</si>
  <si>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</si>
  <si>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</si>
  <si>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</si>
  <si>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</si>
  <si>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</si>
  <si>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</si>
  <si>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</si>
  <si>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</si>
  <si>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</si>
  <si>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</si>
  <si>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</si>
  <si>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</si>
  <si>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</si>
  <si>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</si>
  <si>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</si>
  <si>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</si>
  <si>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</si>
  <si>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</si>
  <si>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</si>
  <si>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</si>
  <si>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</si>
  <si>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</si>
  <si>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</si>
  <si>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</si>
  <si>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</si>
  <si>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</si>
  <si>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</si>
  <si>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</si>
  <si>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</si>
  <si>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</si>
  <si>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</si>
  <si>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</si>
  <si>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</si>
  <si>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</si>
  <si>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</si>
  <si>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</si>
  <si>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</si>
  <si>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</si>
  <si>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</si>
  <si>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</si>
  <si>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</si>
  <si>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</si>
  <si>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</si>
  <si>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</si>
  <si>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</si>
  <si>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</si>
  <si>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</si>
  <si>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</si>
  <si>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</si>
  <si>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</si>
  <si>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</si>
  <si>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</si>
  <si>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</si>
  <si>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</si>
  <si>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</si>
  <si>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</si>
  <si>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</si>
  <si>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</si>
  <si>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</si>
  <si>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</si>
  <si>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</si>
  <si>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</si>
  <si>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</si>
  <si>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</si>
  <si>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</si>
  <si>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</si>
  <si>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</si>
  <si>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</si>
  <si>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</si>
  <si>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</si>
  <si>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</si>
  <si>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</si>
  <si>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</si>
  <si>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</si>
  <si>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</si>
  <si>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</si>
  <si>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</si>
  <si>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</si>
  <si>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</si>
  <si>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</si>
  <si>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</si>
  <si>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</si>
  <si>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</si>
  <si>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</si>
  <si>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</si>
  <si>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</si>
  <si>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</si>
  <si>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</si>
  <si>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</si>
  <si>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</si>
  <si>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</si>
  <si>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</si>
  <si>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</si>
  <si>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</si>
  <si>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</si>
  <si>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</si>
  <si>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</si>
  <si>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</si>
  <si>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</si>
  <si>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</si>
  <si>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</si>
  <si>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</si>
  <si>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</si>
  <si>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</si>
  <si>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</si>
  <si>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</si>
  <si>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</si>
  <si>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</si>
  <si>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</si>
  <si>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</si>
  <si>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</si>
  <si>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</si>
  <si>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</si>
  <si>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</si>
  <si>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</si>
  <si>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</si>
  <si>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</si>
  <si>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</si>
  <si>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</si>
  <si>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</si>
  <si>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</si>
  <si>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</si>
  <si>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</si>
  <si>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</si>
  <si>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</si>
  <si>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</si>
  <si>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</si>
  <si>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</si>
  <si>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</si>
  <si>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</si>
  <si>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</si>
  <si>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</si>
  <si>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</si>
  <si>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</si>
  <si>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</si>
  <si>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</si>
  <si>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</si>
  <si>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</si>
  <si>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</si>
  <si>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</si>
  <si>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</si>
  <si>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</si>
  <si>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</si>
  <si>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</si>
  <si>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</si>
  <si>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</si>
  <si>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</si>
  <si>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</si>
  <si>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</si>
  <si>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</si>
  <si>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</si>
  <si>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</si>
  <si>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</si>
  <si>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</si>
  <si>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</si>
  <si>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</si>
  <si>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</si>
  <si>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</si>
  <si>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</si>
  <si>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</si>
  <si>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</si>
  <si>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</si>
  <si>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</si>
  <si>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</si>
  <si>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</si>
  <si>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</si>
  <si>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</si>
  <si>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</si>
  <si>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</si>
  <si>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</si>
  <si>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</si>
  <si>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</si>
  <si>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</si>
  <si>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</si>
  <si>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</si>
  <si>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</si>
  <si>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</si>
  <si>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</si>
  <si>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</si>
  <si>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</si>
  <si>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</si>
  <si>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</si>
  <si>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</si>
  <si>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</si>
  <si>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</si>
  <si>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</si>
  <si>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</si>
  <si>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</si>
  <si>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</si>
  <si>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</si>
  <si>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</si>
  <si>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</si>
  <si>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</si>
  <si>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</si>
  <si>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</si>
  <si>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</si>
  <si>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</si>
  <si>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</si>
  <si>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</si>
  <si>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</si>
  <si>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</si>
  <si>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</si>
  <si>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</si>
  <si>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</si>
  <si>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</si>
  <si>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</si>
  <si>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</si>
  <si>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</si>
  <si>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</si>
  <si>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</si>
  <si>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</si>
  <si>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</si>
  <si>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</si>
  <si>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</si>
  <si>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</si>
  <si>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</si>
  <si>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</si>
  <si>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</si>
  <si>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</si>
  <si>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</si>
  <si>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</si>
  <si>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</si>
  <si>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</si>
  <si>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</si>
  <si>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</si>
  <si>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</si>
  <si>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</si>
  <si>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</si>
  <si>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</si>
  <si>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</si>
  <si>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</si>
  <si>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</si>
  <si>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</si>
  <si>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</si>
  <si>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</si>
  <si>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</si>
  <si>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</si>
  <si>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</si>
  <si>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</si>
  <si>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</si>
  <si>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</si>
  <si>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</si>
  <si>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</si>
  <si>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</si>
  <si>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</si>
  <si>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</si>
  <si>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</si>
  <si>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</si>
  <si>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</si>
  <si>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</si>
  <si>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</si>
  <si>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</si>
  <si>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</si>
  <si>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</si>
  <si>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</si>
  <si>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</si>
  <si>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</si>
  <si>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</si>
  <si>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</si>
  <si>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</si>
  <si>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</si>
  <si>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</si>
  <si>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</si>
  <si>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</si>
  <si>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</si>
  <si>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</si>
  <si>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</si>
  <si>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</si>
  <si>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</si>
  <si>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</si>
  <si>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</si>
  <si>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</si>
  <si>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</si>
  <si>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</si>
  <si>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</si>
  <si>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</si>
  <si>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</si>
  <si>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</si>
  <si>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</si>
  <si>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</si>
  <si>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</si>
  <si>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</si>
  <si>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</si>
  <si>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</si>
  <si>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</si>
  <si>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</si>
  <si>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</si>
  <si>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</si>
  <si>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</si>
  <si>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</si>
  <si>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</si>
  <si>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</si>
  <si>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</si>
  <si>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</si>
  <si>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</si>
  <si>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</si>
  <si>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</si>
  <si>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</si>
  <si>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</si>
  <si>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</si>
  <si>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</si>
  <si>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</si>
  <si>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</si>
  <si>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</si>
  <si>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</si>
  <si>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</si>
  <si>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</si>
  <si>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</si>
  <si>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</si>
  <si>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</si>
  <si>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</si>
  <si>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</si>
  <si>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</si>
  <si>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</si>
  <si>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</si>
  <si>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</si>
  <si>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</si>
  <si>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</si>
  <si>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</si>
  <si>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</si>
  <si>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</si>
  <si>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</si>
  <si>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</si>
  <si>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</si>
  <si>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</si>
  <si>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</si>
  <si>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</si>
  <si>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</si>
  <si>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</si>
  <si>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</si>
  <si>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</si>
  <si>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</si>
  <si>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</si>
  <si>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</si>
  <si>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</si>
  <si>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</si>
  <si>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</si>
  <si>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</si>
  <si>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</si>
  <si>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</si>
  <si>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</si>
  <si>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</si>
  <si>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</si>
  <si>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</si>
  <si>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</si>
  <si>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</si>
  <si>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</si>
  <si>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</si>
  <si>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</si>
  <si>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</si>
  <si>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</si>
  <si>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</si>
  <si>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</si>
  <si>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</si>
  <si>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</si>
  <si>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</si>
  <si>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</si>
  <si>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</si>
  <si>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</si>
  <si>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</si>
  <si>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</si>
  <si>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</si>
  <si>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</si>
  <si>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</si>
  <si>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</si>
  <si>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</si>
  <si>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</si>
  <si>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</si>
  <si>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</si>
  <si>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</si>
  <si>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</si>
  <si>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</si>
  <si>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</si>
  <si>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</si>
  <si>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</si>
  <si>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</si>
  <si>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</si>
  <si>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</si>
  <si>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</si>
  <si>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</si>
  <si>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</si>
  <si>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</si>
  <si>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</si>
  <si>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</si>
  <si>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</si>
  <si>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</si>
  <si>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</si>
  <si>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</si>
  <si>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</si>
  <si>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</si>
  <si>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</si>
  <si>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</si>
  <si>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</si>
  <si>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</si>
  <si>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</si>
  <si>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</si>
  <si>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</si>
  <si>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</si>
  <si>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</si>
  <si>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</si>
  <si>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</si>
  <si>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</si>
  <si>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</si>
  <si>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</si>
  <si>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</si>
  <si>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</si>
  <si>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</si>
  <si>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</si>
  <si>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</si>
  <si>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</si>
  <si>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</si>
  <si>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</si>
  <si>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</si>
  <si>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</si>
  <si>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</si>
  <si>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</si>
  <si>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</si>
  <si>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</si>
  <si>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</si>
  <si>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</si>
  <si>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</si>
  <si>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</si>
  <si>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</si>
  <si>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</si>
  <si>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</si>
  <si>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</si>
  <si>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</si>
  <si>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</si>
  <si>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</si>
  <si>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</si>
  <si>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</si>
  <si>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</si>
  <si>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</si>
  <si>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</si>
  <si>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</si>
  <si>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</si>
  <si>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</si>
  <si>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</si>
  <si>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</si>
  <si>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</si>
  <si>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</si>
  <si>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</si>
  <si>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</si>
  <si>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</si>
  <si>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</si>
  <si>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</si>
  <si>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</si>
  <si>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</si>
  <si>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</si>
  <si>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</si>
  <si>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</si>
  <si>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</si>
  <si>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</si>
  <si>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</si>
  <si>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</si>
  <si>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</si>
  <si>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</si>
  <si>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</si>
  <si>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</si>
  <si>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</si>
  <si>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</si>
  <si>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</si>
  <si>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</si>
  <si>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</si>
  <si>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</si>
  <si>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</si>
  <si>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</si>
  <si>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</si>
  <si>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</si>
  <si>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</si>
  <si>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</si>
  <si>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</si>
  <si>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</si>
  <si>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</si>
  <si>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</si>
  <si>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</si>
  <si>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</si>
  <si>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</si>
  <si>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</si>
  <si>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</si>
  <si>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</si>
  <si>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</si>
  <si>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</si>
  <si>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</si>
  <si>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</si>
  <si>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</si>
  <si>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</si>
  <si>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</si>
  <si>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</si>
  <si>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</si>
  <si>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</si>
  <si>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</si>
  <si>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</si>
  <si>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</si>
  <si>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</si>
  <si>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</si>
  <si>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</si>
  <si>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</si>
  <si>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</si>
  <si>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</si>
  <si>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</si>
  <si>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</si>
  <si>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</si>
  <si>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</si>
  <si>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</si>
  <si>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</si>
  <si>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</si>
  <si>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</si>
  <si>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</si>
  <si>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</si>
  <si>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</si>
  <si>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</si>
  <si>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</si>
  <si>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</si>
  <si>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</si>
  <si>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</si>
  <si>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</si>
  <si>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</si>
  <si>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</si>
  <si>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</si>
  <si>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</si>
  <si>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</si>
  <si>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</si>
  <si>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</si>
  <si>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</si>
  <si>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</si>
  <si>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</si>
  <si>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</si>
  <si>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</si>
  <si>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</si>
  <si>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</si>
  <si>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</si>
  <si>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</si>
  <si>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</si>
  <si>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</si>
  <si>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</si>
  <si>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</si>
  <si>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</si>
  <si>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</si>
  <si>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</si>
  <si>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</si>
  <si>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</si>
  <si>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</si>
  <si>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</si>
  <si>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</si>
  <si>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</si>
  <si>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</si>
  <si>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</si>
  <si>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</si>
  <si>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</si>
  <si>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</si>
  <si>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</si>
  <si>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</si>
  <si>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</si>
  <si>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</si>
  <si>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</si>
  <si>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</si>
  <si>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</si>
  <si>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</si>
  <si>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</si>
  <si>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</si>
  <si>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</si>
  <si>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</si>
  <si>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</si>
  <si>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</si>
  <si>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</si>
  <si>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</si>
  <si>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</si>
  <si>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</si>
  <si>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</si>
  <si>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</si>
  <si>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</si>
  <si>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</si>
  <si>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</si>
  <si>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</si>
  <si>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</si>
  <si>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</si>
  <si>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</si>
  <si>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</si>
  <si>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</si>
  <si>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</si>
  <si>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</si>
  <si>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</si>
  <si>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</si>
  <si>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</si>
  <si>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</si>
  <si>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</si>
  <si>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</si>
  <si>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</si>
  <si>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</si>
  <si>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</si>
  <si>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</si>
  <si>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</si>
  <si>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</si>
  <si>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</si>
  <si>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</si>
  <si>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</si>
  <si>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</si>
  <si>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</si>
  <si>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</si>
  <si>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</si>
  <si>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</si>
  <si>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</si>
  <si>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</si>
  <si>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</si>
  <si>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</si>
  <si>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</si>
  <si>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</si>
  <si>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</si>
  <si>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</si>
  <si>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</si>
  <si>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</si>
  <si>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</si>
  <si>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</si>
  <si>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</si>
  <si>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</si>
  <si>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</si>
  <si>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</si>
  <si>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</si>
  <si>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</si>
  <si>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</si>
  <si>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</si>
  <si>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</si>
  <si>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</si>
  <si>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</si>
  <si>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</si>
  <si>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</si>
  <si>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</si>
  <si>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</si>
  <si>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</si>
  <si>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</si>
  <si>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</si>
  <si>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</si>
  <si>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</si>
  <si>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</si>
  <si>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</si>
  <si>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</si>
  <si>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</si>
  <si>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</si>
  <si>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</si>
  <si>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</si>
  <si>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</si>
  <si>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</si>
  <si>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</si>
  <si>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</si>
  <si>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</si>
  <si>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</si>
  <si>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</si>
  <si>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</si>
  <si>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</si>
  <si>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</si>
  <si>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</si>
  <si>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</si>
  <si>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</si>
  <si>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</si>
  <si>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</si>
  <si>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</si>
  <si>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</si>
  <si>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</si>
  <si>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</si>
  <si>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</si>
  <si>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</si>
  <si>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</si>
  <si>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</si>
  <si>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</si>
  <si>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</si>
  <si>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</si>
  <si>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</si>
  <si>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</si>
  <si>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</si>
  <si>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</si>
  <si>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</si>
  <si>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</si>
  <si>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</si>
  <si>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</si>
  <si>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</si>
  <si>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</si>
  <si>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</si>
  <si>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</si>
  <si>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</si>
  <si>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</si>
  <si>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</si>
  <si>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</si>
  <si>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</si>
  <si>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</si>
  <si>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</si>
  <si>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</si>
  <si>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</si>
  <si>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</si>
  <si>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</si>
  <si>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</si>
  <si>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</si>
  <si>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</si>
  <si>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</si>
  <si>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</si>
  <si>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</si>
  <si>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</si>
  <si>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</si>
  <si>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</si>
  <si>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</si>
  <si>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</si>
  <si>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</si>
  <si>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</si>
  <si>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</si>
  <si>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</si>
  <si>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</si>
  <si>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</si>
  <si>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</si>
  <si>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</si>
  <si>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</si>
  <si>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</si>
  <si>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</si>
  <si>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</si>
  <si>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</si>
  <si>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</si>
  <si>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</si>
  <si>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</si>
  <si>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</si>
  <si>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</si>
  <si>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</si>
  <si>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</si>
  <si>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</si>
  <si>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</si>
  <si>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</si>
  <si>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</si>
  <si>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</si>
  <si>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</si>
  <si>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</si>
  <si>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</si>
  <si>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</si>
  <si>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</si>
  <si>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</si>
  <si>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</si>
  <si>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</si>
  <si>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</si>
  <si>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</si>
  <si>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</si>
  <si>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</si>
  <si>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</si>
  <si>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</si>
  <si>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</si>
  <si>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</si>
  <si>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</si>
  <si>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</si>
  <si>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</si>
  <si>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</si>
  <si>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</si>
  <si>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</si>
  <si>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</si>
  <si>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</si>
  <si>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</si>
  <si>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</si>
  <si>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</si>
  <si>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</si>
  <si>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</si>
  <si>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</si>
  <si>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</si>
  <si>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</si>
  <si>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</si>
  <si>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</si>
  <si>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</si>
  <si>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</si>
  <si>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</si>
  <si>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</si>
  <si>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</si>
  <si>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</si>
  <si>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</si>
  <si>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</si>
  <si>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</si>
  <si>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</si>
  <si>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</si>
  <si>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</si>
  <si>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</si>
  <si>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</si>
  <si>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</si>
  <si>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</si>
  <si>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</si>
  <si>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</si>
  <si>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</si>
  <si>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</si>
  <si>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</si>
  <si>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</si>
  <si>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</si>
  <si>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</si>
  <si>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</si>
  <si>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</si>
  <si>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</si>
  <si>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</si>
  <si>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</si>
  <si>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</si>
  <si>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</si>
  <si>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</si>
  <si>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</si>
  <si>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</si>
  <si>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</si>
  <si>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</si>
  <si>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</si>
  <si>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</si>
  <si>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</si>
  <si>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</si>
  <si>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</si>
  <si>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</si>
  <si>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</si>
  <si>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</si>
  <si>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</si>
  <si>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</si>
  <si>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</si>
  <si>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</si>
  <si>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</si>
  <si>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</si>
  <si>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</si>
  <si>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</si>
  <si>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</si>
  <si>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</si>
  <si>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</si>
  <si>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</si>
  <si>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</si>
  <si>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</si>
  <si>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</si>
  <si>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</si>
  <si>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</si>
  <si>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</si>
  <si>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</si>
  <si>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</si>
  <si>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</si>
  <si>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</si>
  <si>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</si>
  <si>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</si>
  <si>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</si>
  <si>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</si>
  <si>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</si>
  <si>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</si>
  <si>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</si>
  <si>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</si>
  <si>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</si>
  <si>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</si>
  <si>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</si>
  <si>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</si>
  <si>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</si>
  <si>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</si>
  <si>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</si>
  <si>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</si>
  <si>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</si>
  <si>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</si>
  <si>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</si>
  <si>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</si>
  <si>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</si>
  <si>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</si>
  <si>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</si>
  <si>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</si>
  <si>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</si>
  <si>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</si>
  <si>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</si>
  <si>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</si>
  <si>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</si>
  <si>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</si>
  <si>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</si>
  <si>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</si>
  <si>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</si>
  <si>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</si>
  <si>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</si>
  <si>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</si>
  <si>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</si>
  <si>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</si>
  <si>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</si>
  <si>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</si>
  <si>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</si>
  <si>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</si>
  <si>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</si>
  <si>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</si>
  <si>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</si>
  <si>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</si>
  <si>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</si>
  <si>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</si>
  <si>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</si>
  <si>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</si>
  <si>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</si>
  <si>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</si>
  <si>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</si>
  <si>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</si>
  <si>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</si>
  <si>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</si>
  <si>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</si>
  <si>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</si>
  <si>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</si>
  <si>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</si>
  <si>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</si>
  <si>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</si>
  <si>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</si>
  <si>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</si>
  <si>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</si>
  <si>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</si>
  <si>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</si>
  <si>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</si>
  <si>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</si>
  <si>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</si>
  <si>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</si>
  <si>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</si>
  <si>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</si>
  <si>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</si>
  <si>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</si>
  <si>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</si>
  <si>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</si>
  <si>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</si>
  <si>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</si>
  <si>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</si>
  <si>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</si>
  <si>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</si>
  <si>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</si>
  <si>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</si>
  <si>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</si>
  <si>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</si>
  <si>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</si>
  <si>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</si>
  <si>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</si>
  <si>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</si>
  <si>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</si>
  <si>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</si>
  <si>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</si>
  <si>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</si>
  <si>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</si>
  <si>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</si>
  <si>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</si>
  <si>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</si>
  <si>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</si>
  <si>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</si>
  <si>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</si>
  <si>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</si>
  <si>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</si>
  <si>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</si>
  <si>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</si>
  <si>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</si>
  <si>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</si>
  <si>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</si>
  <si>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</si>
  <si>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</si>
  <si>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</si>
  <si>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</si>
  <si>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</si>
  <si>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</si>
  <si>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</si>
  <si>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</si>
  <si>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</si>
  <si>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</si>
  <si>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</si>
  <si>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</si>
  <si>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</si>
  <si>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</si>
  <si>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</si>
  <si>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</si>
  <si>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</si>
  <si>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</si>
  <si>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</si>
  <si>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</si>
  <si>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</si>
  <si>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</si>
  <si>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</si>
  <si>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</si>
  <si>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</si>
  <si>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</si>
  <si>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</si>
  <si>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</si>
  <si>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</si>
  <si>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</si>
  <si>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</si>
  <si>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</si>
  <si>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</si>
  <si>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</si>
  <si>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</si>
  <si>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</si>
  <si>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</si>
  <si>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</si>
  <si>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</si>
  <si>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</si>
  <si>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</si>
  <si>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</si>
  <si>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</si>
  <si>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</si>
  <si>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</si>
  <si>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</si>
  <si>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</si>
  <si>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</si>
  <si>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</si>
  <si>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</si>
  <si>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</si>
  <si>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</si>
  <si>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</si>
  <si>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</si>
  <si>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</si>
  <si>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</si>
  <si>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</si>
  <si>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</si>
  <si>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</si>
  <si>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</si>
  <si>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</si>
  <si>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</si>
  <si>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</si>
  <si>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</si>
  <si>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</si>
  <si>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</si>
  <si>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</si>
  <si>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</si>
  <si>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</si>
  <si>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</si>
  <si>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</si>
  <si>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</si>
  <si>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</si>
  <si>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</si>
  <si>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</si>
  <si>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</si>
  <si>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</si>
  <si>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</si>
  <si>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</si>
  <si>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</si>
  <si>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</si>
  <si>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</si>
  <si>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</si>
  <si>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</si>
  <si>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</si>
  <si>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</si>
  <si>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</si>
  <si>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</si>
  <si>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</si>
  <si>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</si>
  <si>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</si>
  <si>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</si>
  <si>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</si>
  <si>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</si>
  <si>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</si>
  <si>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</si>
  <si>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</si>
  <si>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</si>
  <si>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</si>
  <si>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</si>
  <si>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</si>
  <si>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</si>
  <si>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</si>
  <si>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</si>
  <si>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</si>
  <si>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</si>
  <si>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</si>
  <si>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</si>
  <si>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</si>
  <si>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</si>
  <si>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</si>
  <si>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</si>
  <si>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</si>
  <si>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</si>
  <si>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</si>
  <si>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</si>
  <si>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</si>
  <si>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</si>
  <si>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</si>
  <si>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</si>
  <si>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</si>
  <si>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</si>
  <si>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</si>
  <si>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</si>
  <si>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</si>
  <si>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</si>
  <si>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</si>
  <si>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</si>
  <si>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</si>
  <si>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</si>
  <si>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</si>
  <si>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</si>
  <si>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</si>
  <si>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</si>
  <si>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</si>
  <si>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</si>
  <si>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</si>
  <si>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</si>
  <si>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</si>
  <si>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</si>
  <si>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</si>
  <si>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</si>
  <si>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</si>
  <si>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</si>
  <si>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</si>
  <si>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</si>
  <si>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</si>
  <si>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</si>
  <si>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</si>
  <si>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</si>
  <si>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</si>
  <si>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</si>
  <si>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</si>
  <si>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</si>
  <si>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</si>
  <si>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</si>
  <si>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</si>
  <si>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</si>
  <si>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</si>
  <si>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</si>
  <si>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</si>
  <si>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</si>
  <si>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</si>
  <si>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</si>
  <si>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</si>
  <si>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</si>
  <si>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</si>
  <si>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</si>
  <si>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</si>
  <si>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</si>
  <si>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</si>
  <si>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</si>
  <si>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</si>
  <si>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</si>
  <si>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</si>
  <si>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</si>
  <si>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</si>
  <si>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</si>
  <si>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</si>
  <si>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</si>
  <si>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</si>
  <si>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</si>
  <si>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</si>
  <si>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</si>
  <si>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</si>
  <si>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</si>
  <si>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</si>
  <si>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</si>
  <si>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</si>
  <si>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</si>
  <si>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</si>
  <si>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</si>
  <si>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</si>
  <si>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</si>
  <si>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</si>
  <si>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</si>
  <si>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</si>
  <si>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</si>
  <si>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</si>
  <si>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</si>
  <si>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</si>
  <si>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</si>
  <si>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</si>
  <si>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</si>
  <si>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</si>
  <si>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</si>
  <si>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</si>
  <si>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</si>
  <si>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</si>
  <si>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</si>
  <si>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</si>
  <si>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</si>
  <si>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</si>
  <si>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</si>
  <si>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</si>
  <si>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</si>
  <si>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</si>
  <si>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</si>
  <si>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</si>
  <si>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</si>
  <si>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</si>
  <si>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</si>
  <si>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</si>
  <si>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</si>
  <si>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</si>
  <si>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</si>
  <si>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</si>
  <si>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</si>
  <si>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</si>
  <si>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</si>
  <si>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</si>
  <si>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</si>
  <si>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</si>
  <si>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</si>
  <si>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</si>
  <si>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</si>
  <si>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</si>
  <si>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</si>
  <si>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</si>
  <si>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</si>
  <si>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</si>
  <si>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</si>
  <si>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</si>
  <si>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</si>
  <si>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</si>
  <si>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</si>
  <si>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</si>
  <si>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</si>
  <si>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</si>
  <si>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</si>
  <si>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</si>
  <si>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</si>
  <si>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</si>
  <si>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</si>
  <si>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</si>
  <si>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</si>
  <si>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</si>
  <si>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</si>
  <si>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</si>
  <si>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</si>
  <si>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</si>
  <si>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</si>
  <si>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</si>
  <si>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</si>
  <si>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</si>
  <si>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</si>
  <si>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</si>
  <si>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</si>
  <si>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</si>
  <si>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</si>
  <si>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</si>
  <si>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</si>
  <si>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</si>
  <si>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</si>
  <si>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</si>
  <si>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</si>
  <si>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</si>
  <si>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</si>
  <si>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</si>
  <si>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</si>
  <si>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</si>
  <si>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</si>
  <si>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</si>
  <si>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</si>
  <si>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</si>
  <si>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</si>
  <si>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</si>
  <si>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</si>
  <si>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</si>
  <si>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</si>
  <si>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</si>
  <si>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</si>
  <si>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</si>
  <si>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</si>
  <si>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</si>
  <si>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</si>
  <si>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</si>
  <si>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</si>
  <si>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</si>
  <si>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</si>
  <si>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</si>
  <si>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</si>
  <si>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</si>
  <si>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</si>
  <si>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</si>
  <si>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</si>
  <si>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</si>
  <si>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</si>
  <si>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</si>
  <si>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</si>
  <si>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</si>
  <si>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</si>
  <si>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</si>
  <si>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</si>
  <si>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</si>
  <si>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</si>
  <si>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</si>
  <si>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</si>
  <si>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</si>
  <si>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</si>
  <si>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</si>
  <si>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</si>
  <si>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</si>
  <si>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</si>
  <si>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</si>
  <si>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</si>
  <si>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</si>
  <si>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</si>
  <si>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</si>
  <si>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</si>
  <si>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</si>
  <si>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</si>
  <si>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</si>
  <si>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</si>
  <si>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</si>
  <si>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</si>
  <si>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</si>
  <si>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</si>
  <si>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</si>
  <si>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</si>
  <si>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</si>
  <si>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</si>
  <si>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</si>
  <si>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</si>
  <si>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</si>
  <si>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</si>
  <si>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</si>
  <si>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</si>
  <si>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</si>
  <si>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</si>
  <si>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</si>
  <si>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</si>
  <si>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</si>
  <si>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</si>
  <si>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</si>
  <si>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</si>
  <si>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</si>
  <si>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</si>
  <si>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</si>
  <si>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</si>
  <si>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</si>
  <si>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</si>
  <si>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</si>
  <si>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</si>
  <si>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</si>
  <si>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</si>
  <si>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</si>
  <si>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</si>
  <si>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</si>
  <si>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</si>
  <si>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</si>
  <si>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</si>
  <si>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</si>
  <si>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</si>
  <si>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</si>
  <si>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</si>
  <si>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</si>
  <si>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</si>
  <si>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</si>
  <si>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</si>
  <si>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</si>
  <si>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</si>
  <si>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</si>
  <si>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</si>
  <si>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</si>
  <si>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</si>
  <si>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</si>
  <si>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</si>
  <si>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</si>
  <si>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</si>
  <si>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</si>
  <si>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</si>
  <si>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</si>
  <si>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</si>
  <si>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</si>
  <si>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</si>
  <si>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</si>
  <si>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</si>
  <si>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</si>
  <si>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</si>
  <si>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</si>
  <si>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</si>
  <si>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</si>
  <si>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</si>
  <si>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</si>
  <si>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</si>
  <si>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</si>
  <si>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</si>
  <si>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</si>
  <si>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</si>
  <si>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</si>
  <si>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</si>
  <si>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</si>
  <si>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</si>
  <si>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</si>
  <si>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</si>
  <si>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</si>
  <si>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</si>
  <si>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</si>
  <si>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</si>
  <si>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</si>
  <si>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</si>
  <si>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</si>
  <si>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</si>
  <si>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</si>
  <si>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</si>
  <si>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</si>
  <si>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</si>
  <si>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</si>
  <si>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</si>
  <si>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</si>
  <si>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</si>
  <si>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</si>
  <si>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</si>
  <si>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</si>
  <si>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</si>
  <si>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</si>
  <si>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</si>
  <si>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</si>
  <si>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</si>
  <si>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</si>
  <si>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</si>
  <si>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</si>
  <si>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</si>
  <si>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</si>
  <si>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</si>
  <si>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</si>
  <si>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</si>
  <si>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</si>
  <si>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</si>
  <si>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</si>
  <si>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</si>
  <si>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</si>
  <si>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</si>
  <si>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</si>
  <si>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</si>
  <si>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</si>
  <si>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</si>
  <si>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</si>
  <si>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</si>
  <si>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</si>
  <si>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</si>
  <si>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</si>
  <si>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</si>
  <si>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</si>
  <si>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</si>
  <si>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</si>
  <si>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</si>
  <si>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</si>
  <si>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</si>
  <si>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</si>
  <si>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</si>
  <si>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</si>
  <si>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</si>
  <si>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</si>
  <si>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</si>
  <si>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</si>
  <si>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</si>
  <si>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</si>
  <si>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</si>
  <si>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</si>
  <si>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</si>
  <si>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</si>
  <si>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</si>
  <si>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</si>
  <si>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</si>
  <si>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</si>
  <si>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</si>
  <si>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</si>
  <si>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</si>
  <si>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</si>
  <si>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</si>
  <si>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</si>
  <si>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</si>
  <si>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</si>
  <si>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</si>
  <si>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</si>
  <si>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</si>
  <si>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</si>
  <si>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</si>
  <si>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</si>
  <si>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</si>
  <si>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</si>
  <si>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</si>
  <si>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</si>
  <si>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</si>
  <si>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</si>
  <si>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</si>
  <si>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</si>
  <si>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</si>
  <si>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</si>
  <si>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</si>
  <si>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</si>
  <si>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</si>
  <si>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</si>
  <si>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</si>
  <si>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</si>
  <si>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</si>
  <si>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</si>
  <si>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</si>
  <si>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</si>
  <si>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</si>
  <si>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</si>
  <si>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</si>
  <si>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</si>
  <si>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</si>
  <si>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</si>
  <si>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</si>
  <si>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</si>
  <si>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</si>
  <si>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</si>
  <si>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</si>
  <si>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</si>
  <si>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</si>
  <si>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</si>
  <si>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</si>
  <si>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</si>
  <si>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</si>
  <si>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</si>
  <si>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</si>
  <si>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</si>
  <si>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</si>
  <si>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</si>
  <si>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</si>
  <si>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</si>
  <si>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</si>
  <si>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</si>
  <si>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</si>
  <si>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</si>
  <si>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</si>
  <si>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</si>
  <si>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</si>
  <si>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</si>
  <si>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</si>
  <si>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</si>
  <si>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</si>
  <si>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</si>
  <si>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</si>
  <si>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</si>
  <si>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</si>
  <si>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</si>
  <si>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</si>
  <si>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</si>
  <si>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</si>
  <si>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</si>
  <si>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</si>
  <si>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</si>
  <si>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</si>
  <si>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</si>
  <si>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</si>
  <si>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</si>
  <si>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</si>
  <si>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</si>
  <si>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</si>
  <si>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</si>
  <si>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</si>
  <si>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</si>
  <si>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</si>
  <si>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</si>
  <si>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</si>
  <si>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</si>
  <si>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</si>
  <si>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</si>
  <si>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</si>
  <si>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</si>
  <si>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</si>
  <si>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</si>
  <si>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</si>
  <si>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</si>
  <si>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</si>
  <si>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</si>
  <si>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</si>
  <si>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</si>
  <si>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</si>
  <si>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</si>
  <si>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</si>
  <si>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</si>
  <si>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</si>
  <si>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</si>
  <si>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</si>
  <si>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</si>
  <si>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</si>
  <si>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</si>
  <si>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</si>
  <si>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</si>
  <si>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</si>
  <si>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</si>
  <si>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</si>
  <si>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</si>
  <si>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</si>
  <si>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</si>
  <si>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</si>
  <si>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</si>
  <si>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</si>
  <si>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</si>
  <si>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</si>
  <si>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</si>
  <si>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</si>
  <si>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</si>
  <si>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</si>
  <si>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</si>
  <si>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</si>
  <si>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</si>
  <si>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</si>
  <si>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</si>
  <si>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</si>
  <si>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</si>
  <si>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</si>
  <si>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</si>
  <si>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</si>
  <si>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</si>
  <si>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</si>
  <si>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</si>
  <si>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</si>
  <si>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</si>
  <si>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</si>
  <si>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</si>
  <si>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</si>
  <si>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</si>
  <si>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</si>
  <si>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</si>
  <si>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</si>
  <si>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</si>
  <si>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</si>
  <si>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</si>
  <si>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</si>
  <si>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</si>
  <si>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</si>
  <si>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</si>
  <si>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</si>
  <si>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</si>
  <si>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</si>
  <si>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</si>
  <si>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</si>
  <si>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</si>
  <si>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</si>
  <si>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</si>
  <si>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</si>
  <si>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</si>
  <si>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</si>
  <si>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</si>
  <si>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</si>
  <si>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</si>
  <si>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</si>
  <si>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</si>
  <si>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</si>
  <si>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</si>
  <si>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</si>
  <si>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</si>
  <si>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</si>
  <si>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</si>
  <si>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</si>
  <si>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</si>
  <si>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</si>
  <si>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</si>
  <si>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</si>
  <si>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</si>
  <si>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</si>
  <si>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</si>
  <si>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</si>
  <si>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</si>
  <si>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</si>
  <si>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</si>
  <si>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</si>
  <si>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</si>
  <si>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</si>
  <si>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</si>
  <si>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</si>
  <si>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</si>
  <si>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</si>
  <si>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</si>
  <si>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</si>
  <si>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</si>
  <si>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</si>
  <si>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</si>
  <si>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</si>
  <si>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</si>
  <si>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</si>
  <si>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</si>
  <si>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</si>
  <si>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</si>
  <si>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</si>
  <si>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</si>
  <si>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</si>
  <si>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</si>
  <si>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</si>
  <si>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</si>
  <si>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</si>
  <si>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</si>
  <si>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</si>
  <si>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</si>
  <si>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</si>
  <si>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</si>
  <si>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</si>
  <si>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</si>
  <si>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</si>
  <si>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</si>
  <si>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</si>
  <si>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</si>
  <si>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</si>
  <si>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</si>
  <si>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</si>
  <si>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</si>
  <si>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</si>
  <si>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</si>
  <si>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</si>
  <si>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</si>
  <si>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</si>
  <si>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</si>
  <si>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</si>
  <si>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</si>
  <si>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</si>
  <si>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</si>
  <si>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</si>
  <si>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</si>
  <si>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</si>
  <si>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</si>
  <si>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</si>
  <si>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</si>
  <si>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</si>
  <si>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</si>
  <si>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</si>
  <si>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</si>
  <si>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</si>
  <si>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</si>
  <si>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</si>
  <si>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</si>
  <si>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</si>
  <si>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</si>
  <si>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</si>
  <si>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</si>
  <si>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</si>
  <si>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</si>
  <si>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</si>
  <si>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</si>
  <si>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</si>
  <si>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</si>
  <si>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</si>
  <si>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</si>
  <si>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</si>
  <si>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</si>
  <si>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</si>
  <si>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</si>
  <si>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</si>
  <si>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</si>
  <si>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</si>
  <si>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</si>
  <si>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</si>
  <si>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</si>
  <si>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</si>
  <si>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</si>
  <si>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</si>
  <si>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</si>
  <si>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</si>
  <si>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</si>
  <si>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</si>
  <si>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</si>
  <si>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</si>
  <si>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</si>
  <si>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</si>
  <si>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</si>
  <si>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</si>
  <si>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</si>
  <si>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</si>
  <si>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</si>
  <si>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</si>
  <si>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</si>
  <si>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</si>
  <si>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</si>
  <si>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</si>
  <si>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</si>
  <si>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</si>
  <si>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</si>
  <si>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</si>
  <si>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</si>
  <si>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</si>
  <si>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</si>
  <si>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</si>
  <si>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</si>
  <si>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</si>
  <si>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</si>
  <si>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</si>
  <si>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</si>
  <si>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</si>
  <si>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</si>
  <si>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</si>
  <si>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</si>
  <si>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</si>
  <si>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</si>
  <si>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</si>
  <si>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</si>
  <si>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</si>
  <si>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</si>
  <si>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</si>
  <si>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</si>
  <si>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</si>
  <si>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</si>
  <si>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</si>
  <si>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</si>
  <si>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</si>
  <si>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</si>
  <si>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</si>
  <si>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</si>
  <si>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</si>
  <si>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</si>
  <si>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</si>
  <si>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</si>
  <si>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</si>
  <si>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</si>
  <si>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</si>
  <si>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</si>
  <si>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</si>
  <si>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</si>
  <si>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</si>
  <si>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</si>
  <si>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</si>
  <si>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</si>
  <si>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</si>
  <si>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</si>
  <si>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</si>
  <si>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</si>
  <si>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</si>
  <si>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</si>
  <si>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</si>
  <si>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</si>
  <si>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</si>
  <si>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</si>
  <si>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</si>
  <si>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</si>
  <si>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</si>
  <si>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</si>
  <si>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</si>
  <si>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</si>
  <si>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</si>
  <si>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</si>
  <si>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</si>
  <si>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</si>
  <si>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</si>
  <si>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</si>
  <si>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</si>
  <si>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</si>
  <si>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</si>
  <si>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</si>
  <si>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</si>
  <si>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</si>
  <si>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</si>
  <si>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</si>
  <si>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</si>
  <si>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</si>
  <si>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</si>
  <si>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</si>
  <si>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</si>
  <si>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</si>
  <si>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</si>
  <si>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</si>
  <si>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</si>
  <si>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</si>
  <si>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</si>
  <si>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</si>
  <si>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</si>
  <si>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</si>
  <si>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</si>
  <si>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</si>
  <si>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</si>
  <si>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</si>
  <si>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</si>
  <si>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</si>
  <si>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</si>
  <si>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</si>
  <si>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</si>
  <si>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</si>
  <si>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</si>
  <si>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</si>
  <si>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</si>
  <si>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</si>
  <si>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</si>
  <si>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</si>
  <si>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</si>
  <si>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</si>
  <si>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</si>
  <si>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</si>
  <si>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</si>
  <si>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</si>
  <si>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</si>
  <si>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</si>
  <si>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</si>
  <si>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</si>
  <si>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</si>
  <si>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</si>
  <si>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</si>
  <si>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</si>
  <si>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</si>
  <si>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</si>
  <si>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</si>
  <si>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</si>
  <si>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</si>
  <si>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</si>
  <si>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</si>
  <si>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</si>
  <si>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</si>
  <si>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</si>
  <si>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</si>
  <si>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</si>
  <si>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</si>
  <si>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</si>
  <si>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</si>
  <si>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</si>
  <si>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</si>
  <si>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</si>
  <si>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</si>
  <si>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</si>
  <si>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</si>
  <si>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</si>
  <si>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</si>
  <si>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</si>
  <si>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</si>
  <si>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</si>
  <si>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</si>
  <si>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</si>
  <si>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</si>
  <si>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</si>
  <si>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</si>
  <si>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</si>
  <si>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</si>
  <si>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</si>
  <si>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</si>
  <si>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</si>
  <si>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</si>
  <si>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</si>
  <si>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</si>
  <si>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</si>
  <si>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</si>
  <si>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</si>
  <si>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</si>
  <si>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</si>
  <si>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</si>
  <si>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</si>
  <si>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</si>
  <si>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</si>
  <si>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</si>
  <si>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</si>
  <si>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</si>
  <si>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</si>
  <si>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</si>
  <si>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</si>
  <si>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</si>
  <si>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</si>
  <si>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</si>
  <si>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</si>
  <si>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</si>
  <si>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</si>
  <si>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</si>
  <si>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</si>
  <si>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</si>
  <si>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</si>
  <si>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</si>
  <si>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</si>
  <si>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</si>
  <si>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</si>
  <si>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</si>
  <si>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</si>
  <si>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</si>
  <si>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</si>
  <si>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</si>
  <si>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</si>
  <si>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</si>
  <si>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</si>
  <si>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</si>
  <si>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</si>
  <si>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</si>
  <si>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</si>
  <si>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</si>
  <si>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</si>
  <si>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</si>
  <si>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</si>
  <si>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</si>
  <si>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</si>
  <si>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</si>
  <si>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</si>
  <si>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</si>
  <si>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</si>
  <si>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</si>
  <si>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</si>
  <si>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</si>
  <si>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</si>
  <si>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</si>
  <si>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</si>
  <si>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</si>
  <si>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</si>
  <si>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</si>
  <si>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</si>
  <si>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</si>
  <si>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</si>
  <si>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</si>
  <si>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</si>
  <si>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</si>
  <si>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</si>
  <si>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</si>
  <si>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</si>
  <si>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</si>
  <si>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</si>
  <si>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</si>
  <si>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</si>
  <si>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</si>
  <si>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</si>
  <si>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</si>
  <si>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</si>
  <si>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</si>
  <si>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</si>
  <si>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</si>
  <si>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</si>
  <si>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</si>
  <si>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</si>
  <si>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</si>
  <si>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</si>
  <si>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</si>
  <si>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</si>
  <si>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</si>
  <si>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</si>
  <si>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</si>
  <si>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</si>
  <si>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</si>
  <si>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</si>
  <si>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</si>
  <si>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</si>
  <si>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</si>
  <si>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</si>
  <si>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</si>
  <si>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</si>
  <si>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</si>
  <si>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</si>
  <si>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</si>
  <si>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</si>
  <si>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</si>
  <si>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</si>
  <si>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</si>
  <si>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</si>
  <si>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</si>
  <si>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</si>
  <si>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</si>
  <si>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</si>
  <si>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</si>
  <si>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</si>
  <si>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</si>
  <si>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</si>
  <si>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</si>
  <si>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</si>
  <si>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</si>
  <si>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</si>
  <si>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</si>
  <si>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</si>
  <si>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</si>
  <si>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</si>
  <si>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</si>
  <si>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</si>
  <si>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</si>
  <si>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</si>
  <si>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</si>
  <si>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</si>
  <si>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</si>
  <si>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</si>
  <si>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</si>
  <si>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</si>
  <si>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</si>
  <si>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</si>
  <si>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</si>
  <si>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</si>
  <si>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</si>
  <si>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</si>
  <si>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</si>
  <si>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</si>
  <si>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</si>
  <si>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</si>
  <si>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</si>
  <si>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</si>
  <si>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</si>
  <si>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</si>
  <si>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</si>
  <si>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</si>
  <si>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</si>
  <si>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</si>
  <si>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</si>
  <si>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</si>
  <si>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</si>
  <si>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</si>
  <si>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</si>
  <si>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</si>
  <si>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</si>
  <si>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</si>
  <si>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</si>
  <si>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</si>
  <si>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</si>
  <si>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</si>
  <si>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</si>
  <si>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</si>
  <si>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</si>
  <si>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</si>
  <si>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</si>
  <si>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</si>
  <si>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</si>
  <si>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</si>
  <si>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</si>
  <si>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</si>
  <si>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</si>
  <si>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</si>
  <si>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</si>
  <si>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</si>
  <si>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</si>
  <si>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</si>
  <si>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</si>
  <si>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</si>
  <si>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</si>
  <si>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</si>
  <si>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</si>
  <si>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</si>
  <si>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</si>
  <si>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</si>
  <si>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</si>
  <si>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</si>
  <si>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</si>
  <si>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</si>
  <si>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</si>
  <si>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</si>
  <si>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</si>
  <si>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</si>
  <si>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</si>
  <si>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</si>
  <si>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</si>
  <si>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</si>
  <si>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</si>
  <si>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</si>
  <si>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</si>
  <si>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</si>
  <si>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</si>
  <si>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</si>
  <si>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</si>
  <si>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</si>
  <si>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</si>
  <si>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</si>
  <si>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</si>
  <si>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</si>
  <si>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</si>
  <si>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</si>
  <si>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</si>
  <si>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</si>
  <si>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</si>
  <si>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</si>
  <si>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</si>
  <si>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</si>
  <si>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</si>
  <si>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</si>
  <si>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</si>
  <si>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</si>
  <si>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</si>
  <si>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</si>
  <si>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</si>
  <si>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</si>
  <si>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</si>
  <si>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</si>
  <si>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</si>
  <si>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</si>
  <si>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</si>
  <si>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</si>
  <si>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</si>
  <si>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</si>
  <si>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</si>
  <si>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</si>
  <si>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</si>
  <si>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</si>
  <si>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</si>
  <si>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</si>
  <si>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</si>
  <si>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</si>
  <si>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</si>
  <si>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</si>
  <si>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</si>
  <si>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</si>
  <si>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</si>
  <si>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</si>
  <si>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</si>
  <si>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</si>
  <si>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</si>
  <si>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</si>
  <si>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</si>
  <si>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</si>
  <si>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</si>
  <si>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</si>
  <si>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</si>
  <si>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</si>
  <si>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</si>
  <si>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</si>
  <si>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</si>
  <si>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</si>
  <si>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</si>
  <si>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</si>
  <si>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</si>
  <si>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</si>
  <si>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</si>
  <si>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</si>
  <si>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</si>
  <si>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</si>
  <si>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</si>
  <si>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</si>
  <si>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</si>
  <si>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</si>
  <si>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</si>
  <si>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</si>
  <si>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</si>
  <si>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</si>
  <si>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</si>
  <si>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</si>
  <si>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</si>
  <si>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</si>
  <si>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</si>
  <si>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</si>
  <si>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</si>
  <si>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</si>
  <si>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</si>
  <si>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</si>
  <si>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</si>
  <si>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</si>
  <si>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</si>
  <si>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</si>
  <si>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</si>
  <si>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</si>
  <si>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</si>
  <si>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</si>
  <si>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</si>
  <si>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</si>
  <si>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</si>
  <si>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</si>
  <si>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</si>
  <si>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</si>
  <si>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</si>
  <si>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</si>
  <si>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</si>
  <si>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</si>
  <si>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</si>
  <si>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</si>
  <si>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</si>
  <si>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</si>
  <si>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</si>
  <si>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</si>
  <si>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</si>
  <si>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</si>
  <si>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</si>
  <si>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</si>
  <si>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</si>
  <si>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</si>
  <si>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</si>
  <si>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</si>
  <si>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</si>
  <si>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</si>
  <si>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</si>
  <si>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</si>
  <si>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</si>
  <si>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</si>
  <si>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</si>
  <si>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</si>
  <si>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</si>
  <si>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</si>
  <si>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</si>
  <si>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</si>
  <si>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</si>
  <si>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</si>
  <si>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</si>
  <si>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</si>
  <si>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</si>
  <si>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</si>
  <si>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</si>
  <si>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</si>
  <si>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</si>
  <si>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</si>
  <si>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</si>
  <si>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</si>
  <si>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</si>
  <si>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</si>
  <si>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</si>
  <si>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</si>
  <si>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</si>
  <si>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</si>
  <si>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</si>
  <si>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</si>
  <si>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</si>
  <si>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</si>
  <si>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</si>
  <si>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</si>
  <si>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</si>
  <si>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</si>
  <si>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</si>
  <si>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</si>
  <si>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</si>
  <si>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</si>
  <si>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</si>
  <si>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</si>
  <si>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</si>
  <si>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</si>
  <si>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</si>
  <si>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</si>
  <si>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</si>
  <si>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</si>
  <si>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</si>
  <si>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</si>
  <si>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</si>
  <si>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</si>
  <si>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</si>
  <si>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</si>
  <si>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</si>
  <si>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</si>
  <si>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</si>
  <si>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</si>
  <si>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</si>
  <si>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</si>
  <si>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</si>
  <si>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</si>
  <si>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</si>
  <si>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</si>
  <si>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</si>
  <si>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</si>
  <si>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</si>
  <si>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</si>
  <si>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</si>
  <si>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</si>
  <si>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</si>
  <si>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</si>
  <si>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</si>
  <si>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</si>
  <si>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</si>
  <si>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</si>
  <si>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</si>
  <si>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</si>
  <si>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</si>
  <si>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</si>
  <si>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</si>
  <si>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</si>
  <si>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</si>
  <si>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</si>
  <si>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</si>
  <si>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</si>
  <si>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</si>
  <si>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</si>
  <si>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</si>
  <si>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</si>
  <si>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</si>
  <si>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</si>
  <si>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</si>
  <si>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</si>
  <si>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</si>
  <si>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</si>
  <si>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</si>
  <si>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</si>
  <si>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</si>
  <si>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</si>
  <si>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</si>
  <si>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</si>
  <si>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</si>
  <si>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</si>
  <si>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</si>
  <si>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</si>
  <si>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</si>
  <si>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</si>
  <si>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</si>
  <si>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</si>
  <si>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</si>
  <si>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</si>
  <si>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</si>
  <si>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</si>
  <si>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</si>
  <si>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</si>
  <si>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</si>
  <si>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</si>
  <si>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</si>
  <si>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</si>
  <si>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</si>
  <si>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</si>
  <si>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</si>
  <si>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</si>
  <si>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</si>
  <si>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</si>
  <si>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</si>
  <si>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</si>
  <si>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</si>
  <si>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</si>
  <si>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</si>
  <si>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</si>
  <si>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</si>
  <si>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</si>
  <si>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</si>
  <si>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</si>
  <si>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</si>
  <si>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</si>
  <si>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</si>
  <si>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</si>
  <si>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</si>
  <si>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</si>
  <si>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</si>
  <si>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</si>
  <si>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</si>
  <si>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</si>
  <si>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</si>
  <si>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</si>
  <si>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</si>
  <si>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</si>
  <si>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</si>
  <si>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</si>
  <si>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</si>
  <si>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</si>
  <si>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</si>
  <si>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</si>
  <si>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</si>
  <si>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</si>
  <si>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</si>
  <si>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</si>
  <si>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</si>
  <si>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</si>
  <si>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</si>
  <si>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</si>
  <si>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</si>
  <si>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</si>
  <si>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</si>
  <si>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</si>
  <si>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</si>
  <si>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</si>
  <si>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</si>
  <si>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</si>
  <si>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</si>
  <si>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</si>
  <si>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</si>
  <si>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</si>
  <si>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</si>
  <si>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</si>
  <si>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</si>
  <si>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</si>
  <si>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</si>
  <si>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</si>
  <si>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</si>
  <si>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</si>
  <si>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</si>
  <si>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</si>
  <si>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</si>
  <si>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</si>
  <si>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</si>
  <si>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</si>
  <si>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</si>
  <si>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</si>
  <si>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</si>
  <si>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</si>
  <si>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</si>
  <si>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</si>
  <si>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</si>
  <si>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</si>
  <si>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</si>
  <si>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</si>
  <si>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</si>
  <si>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</si>
  <si>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</si>
  <si>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</si>
  <si>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</si>
  <si>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</si>
  <si>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</si>
  <si>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</si>
  <si>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</si>
  <si>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</si>
  <si>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</si>
  <si>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</si>
  <si>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</si>
  <si>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</si>
  <si>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</si>
  <si>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</si>
  <si>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</si>
  <si>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</si>
  <si>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</si>
  <si>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</si>
  <si>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</si>
  <si>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</si>
  <si>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</si>
  <si>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</si>
  <si>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</si>
  <si>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</si>
  <si>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</si>
  <si>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</si>
  <si>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</si>
  <si>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</si>
  <si>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</si>
  <si>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</si>
  <si>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</si>
  <si>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</si>
  <si>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</si>
  <si>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</si>
  <si>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</si>
  <si>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</si>
  <si>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</si>
  <si>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</si>
  <si>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</si>
  <si>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</si>
  <si>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</si>
  <si>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</si>
  <si>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</si>
  <si>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</si>
  <si>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</si>
  <si>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</si>
  <si>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</si>
  <si>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</si>
  <si>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</si>
  <si>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</si>
  <si>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</si>
  <si>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</si>
  <si>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</si>
  <si>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</si>
  <si>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</si>
  <si>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</si>
  <si>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</si>
  <si>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</si>
  <si>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</si>
  <si>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</si>
  <si>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</si>
  <si>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</si>
  <si>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</si>
  <si>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</si>
  <si>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</si>
  <si>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</si>
  <si>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</si>
  <si>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</si>
  <si>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</si>
  <si>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</si>
  <si>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</si>
  <si>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</si>
  <si>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</si>
  <si>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</si>
  <si>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</si>
  <si>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</si>
  <si>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</si>
  <si>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</si>
  <si>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</si>
  <si>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</si>
  <si>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</si>
  <si>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</si>
  <si>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</si>
  <si>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</si>
  <si>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</si>
  <si>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</si>
  <si>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</si>
  <si>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</si>
  <si>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</si>
  <si>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</si>
  <si>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</si>
  <si>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</si>
  <si>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</si>
  <si>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</si>
  <si>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</si>
  <si>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</si>
  <si>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</si>
  <si>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</si>
  <si>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</si>
  <si>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</si>
  <si>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</si>
  <si>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</si>
  <si>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</si>
  <si>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</si>
  <si>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</si>
  <si>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</si>
  <si>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</si>
  <si>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</si>
  <si>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</si>
  <si>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</si>
  <si>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</si>
  <si>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</si>
  <si>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</si>
  <si>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</si>
  <si>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</si>
  <si>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</si>
  <si>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</si>
  <si>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</si>
  <si>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</si>
  <si>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</si>
  <si>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</si>
  <si>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</si>
  <si>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</si>
  <si>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</si>
  <si>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</si>
  <si>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</si>
  <si>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</si>
  <si>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</si>
  <si>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</si>
  <si>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</si>
  <si>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</si>
  <si>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</si>
  <si>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</si>
  <si>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</si>
  <si>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</si>
  <si>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</si>
  <si>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</si>
  <si>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</si>
  <si>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</si>
  <si>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</si>
  <si>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</si>
  <si>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</si>
  <si>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</si>
  <si>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</si>
  <si>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</si>
  <si>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</si>
  <si>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</si>
  <si>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</si>
  <si>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</si>
  <si>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</si>
  <si>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</si>
  <si>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</si>
  <si>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</si>
  <si>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</si>
  <si>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</si>
  <si>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</si>
  <si>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</si>
  <si>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</si>
  <si>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</si>
  <si>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</si>
  <si>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</si>
  <si>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</si>
  <si>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</si>
  <si>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</si>
  <si>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</si>
  <si>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</si>
  <si>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</si>
  <si>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</si>
  <si>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</si>
  <si>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</si>
  <si>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</si>
  <si>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</si>
  <si>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</si>
  <si>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</si>
  <si>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</si>
  <si>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</si>
  <si>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</si>
  <si>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</si>
  <si>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</si>
  <si>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</si>
  <si>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</si>
  <si>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</si>
  <si>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</si>
  <si>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</si>
  <si>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</si>
  <si>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</si>
  <si>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</si>
  <si>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</si>
  <si>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</si>
  <si>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</si>
  <si>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</si>
  <si>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</si>
  <si>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</si>
  <si>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</si>
  <si>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</si>
  <si>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</si>
  <si>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</si>
  <si>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</si>
  <si>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</si>
  <si>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</si>
  <si>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</si>
  <si>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</si>
  <si>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</si>
  <si>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</si>
  <si>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</si>
  <si>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</si>
  <si>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</si>
  <si>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</si>
  <si>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</si>
  <si>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</si>
  <si>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</si>
  <si>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</si>
  <si>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</si>
  <si>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</si>
  <si>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</si>
  <si>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</si>
  <si>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</si>
  <si>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</si>
  <si>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</si>
  <si>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</si>
  <si>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</si>
  <si>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</si>
  <si>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</si>
  <si>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</si>
  <si>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</si>
  <si>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</si>
  <si>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</si>
  <si>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</si>
  <si>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</si>
  <si>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</si>
  <si>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</si>
  <si>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</si>
  <si>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</si>
  <si>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</si>
  <si>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</si>
  <si>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</si>
  <si>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</si>
  <si>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</si>
  <si>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</si>
  <si>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</si>
  <si>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</si>
  <si>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</si>
  <si>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</si>
  <si>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</si>
  <si>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</si>
  <si>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</si>
  <si>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</si>
  <si>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</si>
  <si>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</si>
  <si>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</si>
  <si>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</si>
  <si>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</si>
  <si>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</si>
  <si>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</si>
  <si>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</si>
  <si>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</si>
  <si>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</si>
  <si>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</si>
  <si>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</si>
  <si>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</si>
  <si>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</si>
  <si>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</si>
  <si>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</si>
  <si>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</si>
  <si>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</si>
  <si>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</si>
  <si>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</si>
  <si>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</si>
  <si>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</si>
  <si>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</si>
  <si>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</si>
  <si>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</si>
  <si>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</si>
  <si>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</si>
  <si>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</si>
  <si>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</si>
  <si>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</si>
  <si>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</si>
  <si>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</si>
  <si>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</si>
  <si>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</si>
  <si>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</si>
  <si>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</si>
  <si>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</si>
  <si>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</si>
  <si>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</si>
  <si>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</si>
  <si>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</si>
  <si>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</si>
  <si>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</si>
  <si>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</si>
  <si>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</si>
  <si>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</si>
  <si>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</si>
  <si>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</si>
  <si>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</si>
  <si>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</si>
  <si>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</si>
  <si>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</si>
  <si>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</si>
  <si>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</si>
  <si>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</si>
  <si>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</si>
  <si>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</si>
  <si>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</si>
  <si>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</si>
  <si>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</si>
  <si>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</si>
  <si>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</si>
  <si>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</si>
  <si>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</si>
  <si>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</si>
  <si>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</si>
  <si>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</si>
  <si>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</si>
  <si>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</si>
  <si>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</si>
  <si>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</si>
  <si>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</si>
  <si>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</si>
  <si>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</si>
  <si>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</si>
  <si>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</si>
  <si>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</si>
  <si>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</si>
  <si>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</si>
  <si>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</si>
  <si>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</si>
  <si>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</si>
  <si>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</si>
  <si>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</si>
  <si>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</si>
  <si>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</si>
  <si>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</si>
  <si>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</si>
  <si>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</si>
  <si>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</si>
  <si>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</si>
  <si>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</si>
  <si>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</si>
  <si>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</si>
  <si>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</si>
  <si>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</si>
  <si>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</si>
  <si>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</si>
  <si>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</si>
  <si>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</si>
  <si>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</si>
  <si>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</si>
  <si>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</si>
  <si>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</si>
  <si>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</si>
  <si>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</si>
  <si>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</si>
  <si>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</si>
  <si>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</si>
  <si>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</si>
  <si>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</si>
  <si>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</si>
  <si>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</si>
  <si>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</si>
  <si>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</si>
  <si>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</si>
  <si>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</si>
  <si>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</si>
  <si>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</si>
  <si>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</si>
  <si>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</si>
  <si>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</si>
  <si>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</si>
  <si>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</si>
  <si>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</si>
  <si>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</si>
  <si>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</si>
  <si>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</si>
  <si>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</si>
  <si>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</si>
  <si>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</si>
  <si>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</si>
  <si>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</si>
  <si>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</si>
  <si>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</si>
  <si>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</si>
  <si>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</si>
  <si>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</si>
  <si>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</si>
  <si>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</si>
  <si>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</si>
  <si>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</si>
  <si>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</si>
  <si>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</si>
  <si>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</si>
  <si>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</si>
  <si>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</si>
  <si>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</si>
  <si>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</si>
  <si>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</si>
  <si>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</si>
  <si>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</si>
  <si>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</si>
  <si>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</si>
  <si>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</si>
  <si>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</si>
  <si>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</si>
  <si>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</si>
  <si>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</si>
  <si>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</si>
  <si>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</si>
  <si>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</si>
  <si>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</si>
  <si>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</si>
  <si>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</si>
  <si>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</si>
  <si>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</si>
  <si>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</si>
  <si>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</si>
  <si>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</si>
  <si>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</si>
  <si>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</si>
  <si>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</si>
  <si>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</si>
  <si>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</si>
  <si>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</si>
  <si>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</si>
  <si>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</si>
  <si>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</si>
  <si>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</si>
  <si>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</si>
  <si>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</si>
  <si>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</si>
  <si>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</si>
  <si>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</si>
  <si>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</si>
  <si>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</si>
  <si>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</si>
  <si>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</si>
  <si>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</si>
  <si>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</si>
  <si>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</si>
  <si>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</si>
  <si>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</si>
  <si>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</si>
  <si>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</si>
  <si>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</si>
  <si>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</si>
  <si>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</si>
  <si>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</si>
  <si>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</si>
  <si>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</si>
  <si>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</si>
  <si>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</si>
  <si>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</si>
  <si>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</si>
  <si>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</si>
  <si>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</si>
  <si>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</si>
  <si>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</si>
  <si>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</si>
  <si>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</si>
  <si>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</si>
  <si>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</si>
  <si>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</si>
  <si>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</si>
  <si>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</si>
  <si>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</si>
  <si>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</si>
  <si>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</si>
  <si>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</si>
  <si>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</si>
  <si>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</si>
  <si>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</si>
  <si>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</si>
  <si>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</si>
  <si>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</si>
  <si>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</si>
  <si>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</si>
  <si>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</si>
  <si>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</si>
  <si>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</si>
  <si>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</si>
  <si>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</si>
  <si>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</si>
  <si>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</si>
  <si>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</si>
  <si>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</si>
  <si>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</si>
  <si>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</si>
  <si>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</si>
  <si>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</si>
  <si>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</si>
  <si>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</si>
  <si>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</si>
  <si>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</si>
  <si>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</si>
  <si>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</si>
  <si>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</si>
  <si>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</si>
  <si>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</si>
  <si>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</si>
  <si>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</si>
  <si>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</si>
  <si>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</si>
  <si>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</si>
  <si>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</si>
  <si>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</si>
  <si>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</si>
  <si>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</si>
  <si>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</si>
  <si>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</si>
  <si>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</si>
  <si>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</si>
  <si>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</si>
  <si>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</si>
  <si>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</si>
  <si>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</si>
  <si>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</si>
  <si>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</si>
  <si>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</si>
  <si>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</si>
  <si>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</si>
  <si>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</si>
  <si>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</si>
  <si>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</si>
  <si>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</si>
  <si>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</si>
  <si>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</si>
  <si>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</si>
  <si>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</si>
  <si>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</si>
  <si>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</si>
  <si>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</si>
  <si>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</si>
  <si>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</si>
  <si>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</si>
  <si>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</si>
  <si>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</si>
  <si>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</si>
  <si>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</si>
  <si>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</si>
  <si>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</si>
  <si>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</si>
  <si>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</si>
  <si>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</si>
  <si>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</si>
  <si>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</si>
  <si>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</si>
  <si>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</si>
  <si>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</si>
  <si>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</si>
  <si>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</si>
  <si>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</si>
  <si>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</si>
  <si>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</si>
  <si>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</si>
  <si>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</si>
  <si>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</si>
  <si>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</si>
  <si>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</si>
  <si>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</si>
  <si>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</si>
  <si>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</si>
  <si>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</si>
  <si>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</si>
  <si>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</si>
  <si>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</si>
  <si>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</si>
  <si>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</si>
  <si>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</si>
  <si>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</si>
  <si>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</si>
  <si>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</si>
  <si>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</si>
  <si>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</si>
  <si>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</si>
  <si>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</si>
  <si>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</si>
  <si>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</si>
  <si>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</si>
  <si>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</si>
  <si>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</si>
  <si>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</si>
  <si>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</si>
  <si>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</si>
  <si>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</si>
  <si>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</si>
  <si>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</si>
  <si>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</si>
  <si>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</si>
  <si>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</si>
  <si>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</si>
  <si>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</si>
  <si>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</si>
  <si>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</si>
  <si>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</si>
  <si>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</si>
  <si>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</si>
  <si>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</si>
  <si>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</si>
  <si>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</si>
  <si>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</si>
  <si>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</si>
  <si>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</si>
  <si>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</si>
  <si>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</si>
  <si>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</si>
  <si>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</si>
  <si>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</si>
  <si>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</si>
  <si>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</si>
  <si>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</si>
  <si>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</si>
  <si>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</si>
  <si>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</si>
  <si>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</si>
  <si>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</si>
  <si>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</si>
  <si>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</si>
  <si>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</si>
  <si>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</si>
  <si>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</si>
  <si>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</si>
  <si>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</si>
  <si>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</si>
  <si>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</si>
  <si>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</si>
  <si>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</si>
  <si>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</si>
  <si>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</si>
  <si>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</si>
  <si>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</si>
  <si>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</si>
  <si>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</si>
  <si>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</si>
  <si>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</si>
  <si>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</si>
  <si>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</si>
  <si>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</si>
  <si>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</si>
  <si>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</si>
  <si>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</si>
  <si>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</si>
  <si>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</si>
  <si>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</si>
  <si>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</si>
  <si>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</si>
  <si>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</si>
  <si>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</si>
  <si>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</si>
  <si>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</si>
  <si>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</si>
  <si>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</si>
  <si>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</si>
  <si>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</si>
  <si>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</si>
  <si>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</si>
  <si>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</si>
  <si>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</si>
  <si>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</si>
  <si>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</si>
  <si>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</si>
  <si>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</si>
  <si>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</si>
  <si>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</si>
  <si>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</si>
  <si>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</si>
  <si>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</si>
  <si>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</si>
  <si>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</si>
  <si>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</si>
  <si>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</si>
  <si>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</si>
  <si>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</si>
  <si>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</si>
  <si>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</si>
  <si>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</si>
  <si>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</si>
  <si>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</si>
  <si>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</si>
  <si>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</si>
  <si>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</si>
  <si>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</si>
  <si>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</si>
  <si>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</si>
  <si>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</si>
  <si>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</si>
  <si>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</si>
  <si>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</si>
  <si>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</si>
  <si>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</si>
  <si>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</si>
  <si>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</si>
  <si>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</si>
  <si>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</si>
  <si>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</si>
  <si>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</si>
  <si>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</si>
  <si>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</si>
  <si>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</si>
  <si>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</si>
  <si>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</si>
  <si>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</si>
  <si>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</si>
  <si>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</si>
  <si>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</si>
  <si>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</si>
  <si>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</si>
  <si>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</si>
  <si>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</si>
  <si>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</si>
  <si>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</si>
  <si>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</si>
  <si>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</si>
  <si>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</si>
  <si>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</si>
  <si>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</si>
  <si>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</si>
  <si>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</si>
  <si>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</si>
  <si>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</si>
  <si>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</si>
  <si>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</si>
  <si>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</si>
  <si>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</si>
  <si>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</si>
  <si>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</si>
  <si>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</si>
  <si>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</si>
  <si>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</si>
  <si>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</si>
  <si>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</si>
  <si>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</si>
  <si>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</si>
  <si>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</si>
  <si>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</si>
  <si>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</si>
  <si>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</si>
  <si>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</si>
  <si>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</si>
  <si>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</si>
  <si>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</si>
  <si>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</si>
  <si>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</si>
  <si>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</si>
  <si>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</si>
  <si>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</si>
  <si>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</si>
  <si>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</si>
  <si>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</si>
  <si>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</si>
  <si>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</si>
  <si>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</si>
  <si>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</si>
  <si>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</si>
  <si>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</si>
  <si>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</si>
  <si>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</si>
  <si>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</si>
  <si>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</si>
  <si>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</si>
  <si>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</si>
  <si>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</si>
  <si>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</si>
  <si>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</si>
  <si>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</si>
  <si>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</si>
  <si>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</si>
  <si>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</si>
  <si>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</si>
  <si>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</si>
  <si>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</si>
  <si>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</si>
  <si>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</si>
  <si>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</si>
  <si>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</si>
  <si>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</si>
  <si>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</si>
  <si>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</si>
  <si>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</si>
  <si>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</si>
  <si>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</si>
  <si>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</si>
  <si>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</si>
  <si>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</si>
  <si>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</si>
  <si>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</si>
  <si>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</si>
  <si>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</si>
  <si>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</si>
  <si>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</si>
  <si>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</si>
  <si>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</si>
  <si>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</si>
  <si>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</si>
  <si>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</si>
  <si>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</si>
  <si>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</si>
  <si>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</si>
  <si>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</si>
  <si>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</si>
  <si>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</si>
  <si>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</si>
  <si>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</si>
  <si>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</si>
  <si>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</si>
  <si>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</si>
  <si>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</si>
  <si>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</si>
  <si>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</si>
  <si>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</si>
  <si>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</si>
  <si>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</si>
  <si>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</si>
  <si>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</si>
  <si>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</si>
  <si>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</si>
  <si>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</si>
  <si>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</si>
  <si>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</si>
  <si>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</si>
  <si>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</si>
  <si>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</si>
  <si>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</si>
  <si>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</si>
  <si>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</si>
  <si>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</si>
  <si>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</si>
  <si>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</si>
  <si>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</si>
  <si>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</si>
  <si>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</si>
  <si>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</si>
  <si>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</si>
  <si>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</si>
  <si>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</si>
  <si>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</si>
  <si>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</si>
  <si>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</si>
  <si>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</si>
  <si>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</si>
  <si>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</si>
  <si>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</si>
  <si>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</si>
  <si>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</si>
  <si>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</si>
  <si>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</si>
  <si>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</si>
  <si>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</si>
  <si>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</si>
  <si>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</si>
  <si>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</si>
  <si>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</si>
  <si>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</si>
  <si>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</si>
  <si>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</si>
  <si>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</si>
  <si>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</si>
  <si>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</si>
  <si>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</si>
  <si>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</si>
  <si>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</si>
  <si>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</si>
  <si>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</si>
  <si>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</si>
  <si>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</si>
  <si>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</si>
  <si>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</si>
  <si>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</si>
  <si>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</si>
  <si>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</si>
  <si>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</si>
  <si>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</si>
  <si>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</si>
  <si>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</si>
  <si>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</si>
  <si>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</si>
  <si>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</si>
  <si>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</si>
  <si>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</si>
  <si>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</si>
  <si>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</si>
  <si>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</si>
  <si>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</si>
  <si>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</si>
  <si>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</si>
  <si>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</si>
  <si>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</si>
  <si>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</si>
  <si>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</si>
  <si>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</si>
  <si>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</si>
  <si>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</si>
  <si>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</si>
  <si>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</si>
  <si>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</si>
  <si>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</si>
  <si>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</si>
  <si>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</si>
  <si>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</si>
  <si>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</si>
  <si>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</si>
  <si>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</si>
  <si>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</si>
  <si>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</si>
  <si>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</si>
  <si>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</si>
  <si>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</si>
  <si>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</si>
  <si>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</si>
  <si>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</si>
  <si>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</si>
  <si>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</si>
  <si>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</si>
  <si>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</si>
  <si>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</si>
  <si>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</si>
  <si>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</si>
  <si>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</si>
  <si>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</si>
  <si>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</si>
  <si>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</si>
  <si>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</si>
  <si>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</si>
  <si>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</si>
  <si>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</si>
  <si>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</si>
  <si>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</si>
  <si>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</si>
  <si>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</si>
  <si>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</si>
  <si>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</si>
  <si>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</si>
  <si>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</si>
  <si>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</si>
  <si>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</si>
  <si>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</si>
  <si>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</si>
  <si>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</si>
  <si>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</si>
  <si>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</si>
  <si>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</si>
  <si>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</si>
  <si>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</si>
  <si>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</si>
  <si>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</si>
  <si>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</si>
  <si>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</si>
  <si>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</si>
  <si>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</si>
  <si>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</si>
  <si>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</si>
  <si>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</si>
  <si>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</si>
  <si>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</si>
  <si>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</si>
  <si>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</si>
  <si>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</si>
  <si>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</si>
  <si>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</si>
  <si>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</si>
  <si>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</si>
  <si>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</si>
  <si>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</si>
  <si>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</si>
  <si>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</si>
  <si>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</si>
  <si>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</si>
  <si>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</si>
  <si>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</si>
  <si>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</si>
  <si>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</si>
  <si>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</si>
  <si>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</si>
  <si>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</si>
  <si>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</si>
  <si>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</si>
  <si>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</si>
  <si>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</si>
  <si>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</si>
  <si>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</si>
  <si>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</si>
  <si>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</si>
  <si>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</si>
  <si>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</si>
  <si>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</si>
  <si>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</si>
  <si>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</si>
  <si>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</si>
  <si>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</si>
  <si>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</si>
  <si>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</si>
  <si>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</si>
  <si>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</si>
  <si>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</si>
  <si>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</si>
  <si>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</si>
  <si>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</si>
  <si>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</si>
  <si>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</si>
  <si>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</si>
  <si>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</si>
  <si>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</si>
  <si>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</si>
  <si>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</si>
  <si>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</si>
  <si>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</si>
  <si>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</si>
  <si>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</si>
  <si>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</si>
  <si>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</si>
  <si>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</si>
  <si>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</si>
  <si>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</si>
  <si>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</si>
  <si>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</si>
  <si>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</si>
  <si>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</si>
  <si>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</si>
  <si>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</si>
  <si>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</si>
  <si>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</si>
  <si>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</si>
  <si>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</si>
  <si>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</si>
  <si>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</si>
  <si>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</si>
  <si>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</si>
  <si>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</si>
  <si>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</si>
  <si>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</si>
  <si>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</si>
  <si>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</si>
  <si>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</si>
  <si>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</si>
  <si>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</si>
  <si>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</si>
  <si>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</si>
  <si>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</si>
  <si>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</si>
  <si>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</si>
  <si>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</si>
  <si>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</si>
  <si>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</si>
  <si>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</si>
  <si>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</si>
  <si>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</si>
  <si>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</si>
  <si>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</si>
  <si>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</si>
  <si>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</si>
  <si>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</si>
  <si>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</si>
  <si>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</si>
  <si>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</si>
  <si>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</si>
  <si>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</si>
  <si>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</si>
  <si>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</si>
  <si>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</si>
  <si>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</si>
  <si>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</si>
  <si>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</si>
  <si>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</si>
  <si>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</si>
  <si>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</si>
  <si>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</si>
  <si>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</si>
  <si>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</si>
  <si>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</si>
  <si>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</si>
  <si>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</si>
  <si>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</si>
  <si>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</si>
  <si>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</si>
  <si>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</si>
  <si>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</si>
  <si>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</si>
  <si>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</si>
  <si>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</si>
  <si>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</si>
  <si>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</si>
  <si>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</si>
  <si>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</si>
  <si>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</si>
  <si>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</si>
  <si>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</si>
  <si>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</si>
  <si>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</si>
  <si>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</si>
  <si>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</si>
  <si>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</si>
  <si>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</si>
  <si>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</si>
  <si>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</si>
  <si>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</si>
  <si>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</si>
  <si>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</si>
  <si>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</si>
  <si>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</si>
  <si>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</si>
  <si>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</si>
  <si>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</si>
  <si>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</si>
  <si>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</si>
  <si>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</si>
  <si>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</si>
  <si>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</si>
  <si>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</si>
  <si>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</si>
  <si>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</si>
  <si>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</si>
  <si>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</si>
  <si>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</si>
  <si>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</si>
  <si>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</si>
  <si>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</si>
  <si>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</si>
  <si>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</si>
  <si>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</si>
  <si>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</si>
  <si>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</si>
  <si>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</si>
  <si>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</si>
  <si>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</si>
  <si>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</si>
  <si>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</si>
  <si>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</si>
  <si>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</si>
  <si>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</si>
  <si>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</si>
  <si>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</si>
  <si>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</si>
  <si>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</si>
  <si>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</si>
  <si>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</si>
  <si>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</si>
  <si>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</si>
  <si>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</si>
  <si>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</si>
  <si>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</si>
  <si>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</si>
  <si>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</si>
  <si>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</si>
  <si>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</si>
  <si>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</si>
  <si>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</si>
  <si>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</si>
  <si>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</si>
  <si>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</si>
  <si>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</si>
  <si>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</si>
  <si>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</si>
  <si>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</si>
  <si>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</si>
  <si>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</si>
  <si>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</si>
  <si>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</si>
  <si>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</si>
  <si>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</si>
  <si>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</si>
  <si>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</si>
  <si>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</si>
  <si>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</si>
  <si>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</si>
  <si>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</si>
  <si>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</si>
  <si>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</si>
  <si>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</si>
  <si>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</si>
  <si>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</si>
  <si>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</si>
  <si>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</si>
  <si>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</si>
  <si>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</si>
  <si>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</si>
  <si>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</si>
  <si>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</si>
  <si>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</si>
  <si>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</si>
  <si>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</si>
  <si>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</si>
  <si>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</si>
  <si>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</si>
  <si>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</si>
  <si>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</si>
  <si>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</si>
  <si>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</si>
  <si>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</si>
  <si>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</si>
  <si>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</si>
  <si>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</si>
  <si>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</si>
  <si>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</si>
  <si>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</si>
  <si>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</si>
  <si>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</si>
  <si>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</si>
  <si>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</si>
  <si>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</si>
  <si>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</si>
  <si>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</si>
  <si>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</si>
  <si>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</si>
  <si>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</si>
  <si>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</si>
  <si>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</si>
  <si>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</si>
  <si>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</si>
  <si>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</si>
  <si>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</si>
  <si>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</si>
  <si>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</si>
  <si>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</si>
  <si>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</si>
  <si>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</si>
  <si>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</si>
  <si>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</si>
  <si>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</si>
  <si>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</si>
  <si>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</si>
  <si>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</si>
  <si>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</si>
  <si>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</si>
  <si>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</si>
  <si>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</si>
  <si>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</si>
  <si>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</si>
  <si>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</si>
  <si>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</si>
  <si>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</si>
  <si>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</si>
  <si>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</si>
  <si>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</si>
  <si>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</si>
  <si>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</si>
  <si>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</si>
  <si>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</si>
  <si>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</si>
  <si>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</si>
  <si>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</si>
  <si>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</si>
  <si>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</si>
  <si>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</si>
  <si>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</si>
  <si>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</si>
  <si>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</si>
  <si>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</si>
  <si>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</si>
  <si>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</si>
  <si>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</si>
  <si>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</si>
  <si>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</si>
  <si>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</si>
  <si>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</si>
  <si>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</si>
  <si>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</si>
  <si>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</si>
  <si>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</si>
  <si>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</si>
  <si>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</si>
  <si>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</si>
  <si>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</si>
  <si>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</si>
  <si>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</si>
  <si>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</si>
  <si>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</si>
  <si>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</si>
  <si>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</si>
  <si>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</si>
  <si>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</si>
  <si>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</si>
  <si>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</si>
  <si>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</si>
  <si>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</si>
  <si>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</si>
  <si>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</si>
  <si>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</si>
  <si>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</si>
  <si>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</si>
  <si>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</si>
  <si>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</si>
  <si>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</si>
  <si>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</si>
  <si>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</si>
  <si>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</si>
  <si>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</si>
  <si>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</si>
  <si>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</si>
  <si>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</si>
  <si>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</si>
  <si>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</si>
  <si>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</si>
  <si>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</si>
  <si>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</si>
  <si>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</si>
  <si>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</si>
  <si>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</si>
  <si>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</si>
  <si>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</si>
  <si>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</si>
  <si>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</si>
  <si>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</si>
  <si>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</si>
  <si>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</si>
  <si>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</si>
  <si>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</si>
  <si>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</si>
  <si>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</si>
  <si>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</si>
  <si>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</si>
  <si>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</si>
  <si>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</si>
  <si>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</si>
  <si>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</si>
  <si>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</si>
  <si>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</si>
  <si>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</si>
  <si>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</si>
  <si>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</si>
  <si>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</si>
  <si>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</si>
  <si>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</si>
  <si>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</si>
  <si>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</si>
  <si>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</si>
  <si>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</si>
  <si>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</si>
  <si>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</si>
  <si>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</si>
  <si>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</si>
  <si>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</si>
  <si>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</si>
  <si>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</si>
  <si>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</si>
  <si>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</si>
  <si>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</si>
  <si>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</si>
  <si>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</si>
  <si>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</si>
  <si>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</si>
  <si>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</si>
  <si>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</si>
  <si>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</si>
  <si>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</si>
  <si>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</si>
  <si>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</si>
  <si>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</si>
  <si>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</si>
  <si>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</si>
  <si>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</si>
  <si>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</si>
  <si>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</si>
  <si>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</si>
  <si>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</si>
  <si>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</si>
  <si>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</si>
  <si>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</si>
  <si>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</si>
  <si>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</si>
  <si>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</si>
  <si>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</si>
  <si>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</si>
  <si>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</si>
  <si>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</si>
  <si>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</si>
  <si>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</si>
  <si>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</si>
  <si>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</si>
  <si>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</si>
  <si>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</si>
  <si>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</si>
  <si>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</si>
  <si>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</si>
  <si>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</si>
  <si>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</si>
  <si>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</si>
  <si>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</si>
  <si>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</si>
  <si>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</si>
  <si>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</si>
  <si>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</si>
  <si>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</si>
  <si>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</si>
  <si>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</si>
  <si>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</si>
  <si>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</si>
  <si>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</si>
  <si>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</si>
  <si>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</si>
  <si>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</si>
  <si>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</si>
  <si>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</si>
  <si>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</si>
  <si>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</si>
  <si>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</si>
  <si>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</si>
  <si>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</si>
  <si>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</si>
  <si>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</si>
  <si>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</si>
  <si>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</si>
  <si>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</si>
  <si>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</si>
  <si>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</si>
  <si>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</si>
  <si>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</si>
  <si>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</si>
  <si>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</si>
  <si>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</si>
  <si>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</si>
  <si>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</si>
  <si>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</si>
  <si>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</si>
  <si>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</si>
  <si>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</si>
  <si>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</si>
  <si>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</si>
  <si>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</si>
  <si>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</si>
  <si>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</si>
  <si>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</si>
  <si>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</si>
  <si>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</si>
  <si>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</si>
  <si>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</si>
  <si>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</si>
  <si>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</si>
  <si>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</si>
  <si>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</si>
  <si>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</si>
  <si>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</si>
  <si>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</si>
  <si>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</si>
  <si>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</si>
  <si>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</si>
  <si>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</si>
  <si>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</si>
  <si>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</si>
  <si>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</si>
  <si>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</si>
  <si>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</si>
  <si>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</si>
  <si>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</si>
  <si>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</si>
  <si>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</si>
  <si>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</si>
  <si>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</si>
  <si>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</si>
  <si>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</si>
  <si>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</si>
  <si>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</si>
  <si>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</si>
  <si>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</si>
  <si>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</si>
  <si>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</si>
  <si>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</si>
  <si>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</si>
  <si>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</si>
  <si>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</si>
  <si>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</si>
  <si>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</si>
  <si>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</si>
  <si>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</si>
  <si>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</si>
  <si>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</si>
  <si>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</si>
  <si>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</si>
  <si>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</si>
  <si>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</si>
  <si>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</si>
  <si>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</si>
  <si>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</si>
  <si>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</si>
  <si>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</si>
  <si>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</si>
  <si>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</si>
  <si>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</si>
  <si>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</si>
  <si>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</si>
  <si>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</si>
  <si>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</si>
  <si>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</si>
  <si>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</si>
  <si>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</si>
  <si>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</si>
  <si>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</si>
  <si>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</si>
  <si>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</si>
  <si>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</si>
  <si>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</si>
  <si>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</si>
  <si>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</si>
  <si>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</si>
  <si>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</si>
  <si>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</si>
  <si>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</si>
  <si>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</si>
  <si>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</si>
  <si>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</si>
  <si>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</si>
  <si>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</si>
  <si>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</si>
  <si>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</si>
  <si>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</si>
  <si>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</si>
  <si>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</si>
  <si>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</si>
  <si>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</si>
  <si>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</si>
  <si>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</si>
  <si>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</si>
  <si>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</si>
  <si>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</si>
  <si>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</si>
  <si>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</si>
  <si>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</si>
  <si>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</si>
  <si>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</si>
  <si>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</si>
  <si>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</si>
  <si>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</si>
  <si>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</si>
  <si>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</si>
  <si>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</si>
  <si>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</si>
  <si>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</si>
  <si>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</si>
  <si>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</si>
  <si>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</si>
  <si>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</si>
  <si>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</si>
  <si>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</si>
  <si>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</si>
  <si>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</si>
  <si>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</si>
  <si>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</si>
  <si>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</si>
  <si>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</si>
  <si>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</si>
  <si>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</si>
  <si>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</si>
  <si>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</si>
  <si>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</si>
  <si>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</si>
  <si>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</si>
  <si>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</si>
  <si>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</si>
  <si>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</si>
  <si>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</si>
  <si>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</si>
  <si>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</si>
  <si>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</si>
  <si>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</si>
  <si>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</si>
  <si>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</si>
  <si>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</si>
  <si>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</si>
  <si>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</si>
  <si>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</si>
  <si>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</si>
  <si>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</si>
  <si>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</si>
  <si>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</si>
  <si>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</si>
  <si>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</si>
  <si>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</si>
  <si>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</si>
  <si>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</si>
  <si>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</si>
  <si>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</si>
  <si>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</si>
  <si>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</si>
  <si>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</si>
  <si>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</si>
  <si>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</si>
  <si>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</si>
  <si>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</si>
  <si>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</si>
  <si>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</si>
  <si>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</si>
  <si>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</si>
  <si>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</si>
  <si>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</si>
  <si>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</si>
  <si>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</si>
  <si>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</si>
  <si>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</si>
  <si>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</si>
  <si>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</si>
  <si>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</si>
  <si>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</si>
  <si>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</si>
  <si>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</si>
  <si>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</si>
  <si>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</si>
  <si>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</si>
  <si>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</si>
  <si>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</si>
  <si>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</si>
  <si>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</si>
  <si>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</si>
  <si>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</si>
  <si>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</si>
  <si>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</si>
  <si>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</si>
  <si>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</si>
  <si>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</si>
  <si>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</si>
  <si>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</si>
  <si>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</si>
  <si>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</si>
  <si>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</si>
  <si>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</si>
  <si>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</si>
  <si>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</si>
  <si>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</si>
  <si>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</si>
  <si>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</si>
  <si>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</si>
  <si>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</si>
  <si>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</si>
  <si>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</si>
  <si>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</si>
  <si>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</si>
  <si>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</si>
  <si>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</si>
  <si>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</si>
  <si>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</si>
  <si>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</si>
  <si>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</si>
  <si>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</si>
  <si>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</si>
  <si>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</si>
  <si>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</si>
  <si>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</si>
  <si>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</si>
  <si>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</si>
  <si>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</si>
  <si>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</si>
  <si>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</si>
  <si>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</si>
  <si>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</si>
  <si>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</si>
  <si>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</si>
  <si>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</si>
  <si>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</si>
  <si>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</si>
  <si>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</si>
  <si>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</si>
  <si>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</si>
  <si>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</si>
  <si>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</si>
  <si>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</si>
  <si>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</si>
  <si>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</si>
  <si>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</si>
  <si>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</si>
  <si>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</si>
  <si>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</si>
  <si>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</si>
  <si>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</si>
  <si>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</si>
  <si>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</si>
  <si>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</si>
  <si>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</si>
  <si>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</si>
  <si>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</si>
  <si>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</si>
  <si>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</si>
  <si>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</si>
  <si>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</si>
  <si>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</si>
  <si>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</si>
  <si>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</si>
  <si>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</si>
  <si>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</si>
  <si>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</si>
  <si>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</si>
  <si>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</si>
  <si>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</si>
  <si>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</si>
  <si>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</si>
  <si>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</si>
  <si>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</si>
  <si>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</si>
  <si>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</si>
  <si>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</si>
  <si>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</si>
  <si>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</si>
  <si>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</si>
  <si>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</si>
  <si>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</si>
  <si>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</si>
  <si>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</si>
  <si>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</si>
  <si>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</si>
  <si>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</si>
  <si>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</si>
  <si>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</si>
  <si>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</si>
  <si>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</si>
  <si>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</si>
  <si>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</si>
  <si>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</si>
  <si>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</si>
  <si>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</si>
  <si>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</si>
  <si>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</si>
  <si>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</si>
  <si>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</si>
  <si>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</si>
  <si>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</si>
  <si>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</si>
  <si>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</si>
  <si>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</si>
  <si>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</si>
  <si>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</si>
  <si>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</si>
  <si>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</si>
  <si>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</si>
  <si>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</si>
  <si>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</si>
  <si>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</si>
  <si>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</si>
  <si>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</si>
  <si>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</si>
  <si>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</si>
  <si>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</si>
  <si>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</si>
  <si>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</si>
  <si>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</si>
  <si>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</si>
  <si>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</si>
  <si>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</si>
  <si>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</si>
  <si>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</si>
  <si>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</si>
  <si>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</si>
  <si>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</si>
  <si>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</si>
  <si>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</si>
  <si>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</si>
  <si>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</si>
  <si>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</si>
  <si>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</si>
  <si>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</si>
  <si>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</si>
  <si>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</si>
  <si>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</si>
  <si>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</si>
  <si>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</si>
  <si>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</si>
  <si>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</si>
  <si>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</si>
  <si>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</si>
  <si>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</si>
  <si>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</si>
  <si>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</si>
  <si>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</si>
  <si>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</si>
  <si>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</si>
  <si>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</si>
  <si>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</si>
  <si>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</si>
  <si>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</si>
  <si>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</si>
  <si>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</si>
  <si>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</si>
  <si>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</si>
  <si>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</si>
  <si>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</si>
  <si>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</si>
  <si>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</si>
  <si>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</si>
  <si>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</si>
  <si>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</si>
  <si>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</si>
  <si>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</si>
  <si>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</si>
  <si>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</si>
  <si>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</si>
  <si>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</si>
  <si>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</si>
  <si>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</si>
  <si>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</si>
  <si>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</si>
  <si>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</si>
  <si>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</si>
  <si>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</si>
  <si>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</si>
  <si>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</si>
  <si>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</si>
  <si>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</si>
  <si>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</si>
  <si>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</si>
  <si>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</si>
  <si>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</si>
  <si>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</si>
  <si>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</si>
  <si>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</si>
  <si>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</si>
  <si>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</si>
  <si>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</si>
  <si>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</si>
  <si>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</si>
  <si>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</si>
  <si>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</si>
  <si>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</si>
  <si>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</si>
  <si>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</si>
  <si>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</si>
  <si>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</si>
  <si>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</si>
  <si>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</si>
  <si>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</si>
  <si>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</si>
  <si>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</si>
  <si>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</si>
  <si>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</si>
  <si>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</si>
  <si>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</si>
  <si>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</si>
  <si>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</si>
  <si>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</si>
  <si>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</si>
  <si>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</si>
  <si>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</si>
  <si>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</si>
  <si>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</si>
  <si>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</si>
  <si>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</si>
  <si>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</si>
  <si>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</si>
  <si>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</si>
  <si>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</si>
  <si>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</si>
  <si>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</si>
  <si>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</si>
  <si>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</si>
  <si>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</si>
  <si>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</si>
  <si>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</si>
  <si>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</si>
  <si>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</si>
  <si>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</si>
  <si>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</si>
  <si>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</si>
  <si>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</si>
  <si>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</si>
  <si>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</si>
  <si>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</si>
  <si>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</si>
  <si>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</si>
  <si>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</si>
  <si>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</si>
  <si>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</si>
  <si>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</si>
  <si>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</si>
  <si>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</si>
  <si>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</si>
  <si>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</si>
  <si>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</si>
  <si>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</si>
  <si>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</si>
  <si>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</si>
  <si>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</si>
  <si>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</si>
  <si>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</si>
  <si>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</si>
  <si>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</si>
  <si>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</si>
  <si>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</si>
  <si>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</si>
  <si>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</si>
  <si>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</si>
  <si>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</si>
  <si>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</si>
  <si>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</si>
  <si>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</si>
  <si>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</si>
  <si>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</si>
  <si>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</si>
  <si>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</si>
  <si>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</si>
  <si>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</si>
  <si>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</si>
  <si>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</si>
  <si>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</si>
  <si>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</si>
  <si>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</si>
  <si>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</si>
  <si>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</si>
  <si>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</si>
  <si>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</si>
  <si>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</si>
  <si>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</si>
  <si>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</si>
  <si>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</si>
  <si>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</si>
  <si>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</si>
  <si>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</si>
  <si>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</si>
  <si>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</si>
  <si>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</si>
  <si>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</si>
  <si>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</si>
  <si>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</si>
  <si>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</si>
  <si>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</si>
  <si>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</si>
  <si>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</si>
  <si>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</si>
  <si>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</si>
  <si>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</si>
  <si>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</si>
  <si>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</si>
  <si>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</si>
  <si>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</si>
  <si>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</si>
  <si>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</si>
  <si>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</si>
  <si>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</si>
  <si>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</si>
  <si>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</si>
  <si>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</si>
  <si>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</si>
  <si>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</si>
  <si>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</si>
  <si>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</si>
  <si>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</si>
  <si>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</si>
  <si>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</si>
  <si>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</si>
  <si>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</si>
  <si>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</si>
  <si>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</si>
  <si>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</si>
  <si>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</si>
  <si>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</si>
  <si>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</si>
  <si>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</si>
  <si>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</si>
  <si>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</si>
  <si>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</si>
  <si>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</si>
  <si>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</si>
  <si>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</si>
  <si>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</si>
  <si>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</si>
  <si>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</si>
  <si>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</si>
  <si>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</si>
  <si>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</si>
  <si>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</si>
  <si>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</si>
  <si>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</si>
  <si>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</si>
  <si>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</si>
  <si>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</si>
  <si>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</si>
  <si>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</si>
  <si>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</si>
  <si>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</si>
  <si>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</si>
  <si>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</si>
  <si>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</si>
  <si>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</si>
  <si>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</si>
  <si>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</si>
  <si>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</si>
  <si>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</si>
  <si>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</si>
  <si>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</si>
  <si>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</si>
  <si>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</si>
  <si>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</si>
  <si>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</si>
  <si>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</si>
  <si>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</si>
  <si>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</si>
  <si>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</si>
  <si>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</si>
  <si>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</si>
  <si>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</si>
  <si>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</si>
  <si>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</si>
  <si>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</si>
  <si>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</si>
  <si>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</si>
  <si>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</si>
  <si>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</si>
  <si>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</si>
  <si>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</si>
  <si>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</si>
  <si>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</si>
  <si>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</si>
  <si>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</si>
  <si>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</si>
  <si>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</si>
  <si>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</si>
  <si>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</si>
  <si>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</si>
  <si>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</si>
  <si>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</si>
  <si>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</si>
  <si>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</si>
  <si>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</si>
  <si>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</si>
  <si>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</si>
  <si>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</si>
  <si>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</si>
  <si>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</si>
  <si>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</si>
  <si>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</si>
  <si>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</si>
  <si>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</si>
  <si>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</si>
  <si>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</si>
  <si>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</si>
  <si>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</si>
  <si>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</si>
  <si>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</si>
  <si>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</si>
  <si>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</si>
  <si>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</si>
  <si>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</si>
  <si>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</si>
  <si>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</si>
  <si>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</si>
  <si>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</si>
  <si>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</si>
  <si>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</si>
  <si>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</si>
  <si>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</si>
  <si>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</si>
  <si>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</si>
  <si>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</si>
  <si>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</si>
  <si>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</si>
  <si>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</si>
  <si>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</si>
  <si>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</si>
  <si>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</si>
  <si>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</si>
  <si>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</si>
  <si>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</si>
  <si>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</si>
  <si>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</si>
  <si>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</si>
  <si>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</si>
  <si>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</si>
  <si>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</si>
  <si>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</si>
  <si>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</si>
  <si>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</si>
  <si>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</si>
  <si>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</si>
  <si>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</si>
  <si>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</si>
  <si>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</si>
  <si>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</si>
  <si>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</si>
  <si>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</si>
  <si>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</si>
  <si>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</si>
  <si>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</si>
  <si>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</si>
  <si>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</si>
  <si>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</si>
  <si>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</si>
  <si>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</si>
  <si>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</si>
  <si>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</si>
  <si>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</si>
  <si>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</si>
  <si>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</si>
  <si>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</si>
  <si>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</si>
  <si>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</si>
  <si>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</si>
  <si>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</si>
  <si>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</si>
  <si>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</si>
  <si>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</si>
  <si>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</si>
  <si>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</si>
  <si>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</si>
  <si>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</si>
  <si>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</si>
  <si>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</si>
  <si>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</si>
  <si>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</si>
  <si>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</si>
  <si>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</si>
  <si>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</si>
  <si>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</si>
  <si>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</si>
  <si>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</si>
  <si>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</si>
  <si>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</si>
  <si>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</si>
  <si>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</si>
  <si>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</si>
  <si>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</si>
  <si>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</si>
  <si>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</si>
  <si>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</si>
  <si>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</si>
  <si>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</si>
  <si>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</si>
  <si>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</si>
  <si>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</si>
  <si>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</si>
  <si>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</si>
  <si>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</si>
  <si>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</si>
  <si>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</si>
  <si>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</si>
  <si>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</si>
  <si>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</si>
  <si>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</si>
  <si>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</si>
  <si>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</si>
  <si>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</si>
  <si>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</si>
  <si>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</si>
  <si>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</si>
  <si>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</si>
  <si>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</si>
  <si>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</si>
  <si>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</si>
  <si>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</si>
  <si>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</si>
  <si>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</si>
  <si>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</si>
  <si>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</si>
  <si>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</si>
  <si>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</si>
  <si>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</si>
  <si>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</si>
  <si>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</si>
  <si>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</si>
  <si>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</si>
  <si>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</si>
  <si>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</si>
  <si>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</si>
  <si>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</si>
  <si>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</si>
  <si>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</si>
  <si>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</si>
  <si>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</si>
  <si>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</si>
  <si>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</si>
  <si>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</si>
  <si>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</si>
  <si>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</si>
  <si>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</si>
  <si>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</si>
  <si>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</si>
  <si>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</si>
  <si>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</si>
  <si>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</si>
  <si>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</si>
  <si>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</si>
  <si>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</si>
  <si>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</si>
  <si>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</si>
  <si>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</si>
  <si>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</si>
  <si>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</si>
  <si>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</si>
  <si>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</si>
  <si>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</si>
  <si>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</si>
  <si>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</si>
  <si>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</si>
  <si>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</si>
  <si>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</si>
  <si>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</si>
  <si>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</si>
  <si>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</si>
  <si>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</si>
  <si>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</si>
  <si>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</si>
  <si>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</si>
  <si>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</si>
  <si>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</si>
  <si>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</si>
  <si>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</si>
  <si>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</si>
  <si>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</si>
  <si>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</si>
  <si>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</si>
  <si>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</si>
  <si>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</si>
  <si>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</si>
  <si>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</si>
  <si>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</si>
  <si>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</si>
  <si>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</si>
  <si>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</si>
  <si>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</si>
  <si>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</si>
  <si>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</si>
  <si>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</si>
  <si>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</si>
  <si>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</si>
  <si>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</si>
  <si>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</si>
  <si>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</si>
  <si>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</si>
  <si>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</si>
  <si>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</si>
  <si>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</si>
  <si>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</si>
  <si>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</si>
  <si>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</si>
  <si>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</si>
  <si>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</si>
  <si>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</si>
  <si>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</si>
  <si>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</si>
  <si>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</si>
  <si>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</si>
  <si>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</si>
  <si>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</si>
  <si>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</si>
  <si>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</si>
  <si>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</si>
  <si>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</si>
  <si>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</si>
  <si>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</si>
  <si>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</si>
  <si>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</si>
  <si>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</si>
  <si>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</si>
  <si>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</si>
  <si>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</si>
  <si>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</si>
  <si>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</si>
  <si>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</si>
  <si>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</si>
  <si>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</si>
  <si>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</si>
  <si>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</si>
  <si>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</si>
  <si>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</si>
  <si>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</si>
  <si>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</si>
  <si>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</si>
  <si>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</si>
  <si>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</si>
  <si>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</si>
  <si>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</si>
  <si>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</si>
  <si>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</si>
  <si>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</si>
  <si>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</si>
  <si>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</si>
  <si>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</si>
  <si>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</si>
  <si>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</si>
  <si>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</si>
  <si>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</si>
  <si>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</si>
  <si>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</si>
  <si>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</si>
  <si>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</si>
  <si>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</si>
  <si>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</si>
  <si>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</si>
  <si>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</si>
  <si>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</si>
  <si>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</si>
  <si>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</si>
  <si>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</si>
  <si>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</si>
  <si>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</si>
  <si>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</si>
  <si>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</si>
  <si>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</si>
  <si>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</si>
  <si>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</si>
  <si>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</si>
  <si>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</si>
  <si>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</si>
  <si>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</si>
  <si>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</si>
  <si>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</si>
  <si>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</si>
  <si>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</si>
  <si>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</si>
  <si>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</si>
  <si>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</si>
  <si>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</si>
  <si>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</si>
  <si>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</si>
  <si>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</si>
  <si>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</si>
  <si>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</si>
  <si>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</si>
  <si>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</si>
  <si>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</si>
  <si>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</si>
  <si>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</si>
  <si>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</si>
  <si>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</si>
  <si>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</si>
  <si>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</si>
  <si>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</si>
  <si>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</si>
  <si>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</si>
  <si>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</si>
  <si>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</si>
  <si>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</si>
  <si>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</si>
  <si>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</si>
  <si>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</si>
  <si>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</si>
  <si>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</si>
  <si>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</si>
  <si>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</si>
  <si>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</si>
  <si>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</si>
  <si>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</si>
  <si>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</si>
  <si>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</si>
  <si>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</si>
  <si>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</si>
  <si>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</si>
  <si>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</si>
  <si>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</si>
  <si>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</si>
  <si>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</si>
  <si>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</si>
  <si>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</si>
  <si>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</si>
  <si>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</si>
  <si>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</si>
  <si>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</si>
  <si>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</si>
  <si>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</si>
  <si>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</si>
  <si>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</si>
  <si>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</si>
  <si>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</si>
  <si>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</si>
  <si>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</si>
  <si>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</si>
  <si>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</si>
  <si>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</si>
  <si>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</si>
  <si>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</si>
  <si>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</si>
  <si>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</si>
  <si>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</si>
  <si>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</si>
  <si>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</si>
  <si>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</si>
  <si>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</si>
  <si>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</si>
  <si>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</si>
  <si>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</si>
  <si>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</si>
  <si>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</si>
  <si>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</si>
  <si>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</si>
  <si>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</si>
  <si>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</si>
  <si>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</si>
  <si>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</si>
  <si>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</si>
  <si>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</si>
  <si>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</si>
  <si>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</si>
  <si>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</si>
  <si>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</si>
  <si>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</si>
  <si>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</si>
  <si>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</si>
  <si>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</si>
  <si>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</si>
  <si>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</si>
  <si>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</si>
  <si>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</si>
  <si>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</si>
  <si>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</si>
  <si>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</si>
  <si>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</si>
  <si>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</si>
  <si>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</si>
  <si>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</si>
  <si>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</si>
  <si>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</si>
  <si>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</si>
  <si>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</si>
  <si>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</si>
  <si>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</si>
  <si>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</si>
  <si>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</si>
  <si>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</si>
  <si>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</si>
  <si>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</si>
  <si>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</si>
  <si>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</si>
  <si>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</si>
  <si>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</si>
  <si>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</si>
  <si>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</si>
  <si>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</si>
  <si>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</si>
  <si>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</si>
  <si>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</si>
  <si>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</si>
  <si>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</si>
  <si>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</si>
  <si>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</si>
  <si>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</si>
  <si>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</si>
  <si>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</si>
  <si>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</si>
  <si>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</si>
  <si>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</si>
  <si>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</si>
  <si>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</si>
  <si>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</si>
  <si>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</si>
  <si>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</si>
  <si>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</si>
  <si>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</si>
  <si>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</si>
  <si>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</si>
  <si>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</si>
  <si>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</si>
  <si>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</si>
  <si>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</si>
  <si>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</si>
  <si>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</si>
  <si>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</si>
  <si>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</si>
  <si>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</si>
  <si>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</si>
  <si>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</si>
  <si>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</si>
  <si>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</si>
  <si>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</si>
  <si>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</si>
  <si>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</si>
  <si>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</si>
  <si>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</si>
  <si>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</si>
  <si>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</si>
  <si>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</si>
  <si>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</si>
  <si>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</si>
  <si>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</si>
  <si>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</si>
  <si>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</si>
  <si>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</si>
  <si>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</si>
  <si>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</si>
  <si>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</si>
  <si>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</si>
  <si>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</si>
  <si>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</si>
  <si>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</si>
  <si>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</si>
  <si>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</si>
  <si>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</si>
  <si>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</si>
  <si>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</si>
  <si>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</si>
  <si>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</si>
  <si>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</si>
  <si>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</si>
  <si>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</si>
  <si>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</si>
  <si>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</si>
  <si>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</si>
  <si>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</si>
  <si>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</si>
  <si>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</si>
  <si>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</si>
  <si>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</si>
  <si>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</si>
  <si>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</si>
  <si>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</si>
  <si>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</si>
  <si>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</si>
  <si>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</si>
  <si>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</si>
  <si>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</si>
  <si>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</si>
  <si>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</si>
  <si>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</si>
  <si>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</si>
  <si>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</si>
  <si>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</si>
  <si>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</si>
  <si>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</si>
  <si>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</si>
  <si>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</si>
  <si>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</si>
  <si>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</si>
  <si>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</si>
  <si>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</si>
  <si>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</si>
  <si>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</si>
  <si>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</si>
  <si>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</si>
  <si>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</si>
  <si>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</si>
  <si>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</si>
  <si>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</si>
  <si>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</si>
  <si>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</si>
  <si>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</si>
  <si>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</si>
  <si>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</si>
  <si>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</si>
  <si>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</si>
  <si>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</si>
  <si>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</si>
  <si>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</si>
  <si>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</si>
  <si>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</si>
  <si>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</si>
  <si>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</si>
  <si>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</si>
  <si>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</si>
  <si>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</si>
  <si>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</si>
  <si>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</si>
  <si>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</si>
  <si>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</si>
  <si>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</si>
  <si>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</si>
  <si>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</si>
  <si>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</si>
  <si>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</si>
  <si>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</si>
  <si>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</si>
  <si>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</si>
  <si>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</si>
  <si>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</si>
  <si>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</si>
  <si>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</si>
  <si>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</si>
  <si>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</si>
  <si>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</si>
  <si>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</si>
  <si>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</si>
  <si>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</si>
  <si>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</si>
  <si>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</si>
  <si>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</si>
  <si>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</si>
  <si>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</si>
  <si>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</si>
  <si>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</si>
  <si>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</si>
  <si>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</si>
  <si>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</si>
  <si>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</si>
  <si>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</si>
  <si>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</si>
  <si>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</si>
  <si>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</si>
  <si>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</si>
  <si>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</si>
  <si>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</si>
  <si>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</si>
  <si>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</si>
  <si>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</si>
  <si>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</si>
  <si>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</si>
  <si>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</si>
  <si>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</si>
  <si>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</si>
  <si>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</si>
  <si>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</si>
  <si>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</si>
  <si>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</si>
  <si>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</si>
  <si>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</si>
  <si>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</si>
  <si>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</si>
  <si>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</si>
  <si>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</si>
  <si>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</si>
  <si>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</si>
  <si>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</si>
  <si>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</si>
  <si>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</si>
  <si>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</si>
  <si>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</si>
  <si>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</si>
  <si>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</si>
  <si>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</si>
  <si>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</si>
  <si>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</si>
  <si>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</si>
  <si>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</si>
  <si>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</si>
  <si>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</si>
  <si>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</si>
  <si>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</si>
  <si>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</si>
  <si>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</si>
  <si>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</si>
  <si>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</si>
  <si>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</si>
  <si>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</si>
  <si>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</si>
  <si>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</si>
  <si>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</si>
  <si>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</si>
  <si>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</si>
  <si>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</si>
  <si>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</si>
  <si>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</si>
  <si>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</si>
  <si>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</si>
  <si>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</si>
  <si>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</si>
  <si>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</si>
  <si>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</si>
  <si>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</si>
  <si>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</si>
  <si>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</si>
  <si>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</si>
  <si>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</si>
  <si>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</si>
  <si>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</si>
  <si>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</si>
  <si>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</si>
  <si>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</si>
  <si>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</si>
  <si>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</si>
  <si>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</si>
  <si>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</si>
  <si>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</si>
  <si>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</si>
  <si>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</si>
  <si>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</si>
  <si>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</si>
  <si>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</si>
  <si>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</si>
  <si>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</si>
  <si>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</si>
  <si>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</si>
  <si>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</si>
  <si>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</si>
  <si>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</si>
  <si>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</si>
  <si>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</si>
  <si>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</si>
  <si>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</si>
  <si>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</si>
  <si>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</si>
  <si>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</si>
  <si>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</si>
  <si>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</si>
  <si>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</si>
  <si>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</si>
  <si>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</si>
  <si>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</si>
  <si>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</si>
  <si>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</si>
  <si>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</si>
  <si>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</si>
  <si>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</si>
  <si>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</si>
  <si>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</si>
  <si>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</si>
  <si>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</si>
  <si>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</si>
  <si>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</si>
  <si>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</si>
  <si>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</si>
  <si>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</si>
  <si>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</si>
  <si>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</si>
  <si>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</si>
  <si>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</si>
  <si>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</si>
  <si>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</si>
  <si>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</si>
  <si>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</si>
  <si>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</si>
  <si>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</si>
  <si>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</si>
  <si>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</si>
  <si>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</si>
  <si>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</si>
  <si>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</si>
  <si>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</si>
  <si>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</si>
  <si>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</si>
  <si>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</si>
  <si>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</si>
  <si>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</si>
  <si>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</si>
  <si>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</si>
  <si>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</si>
  <si>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</si>
  <si>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</si>
  <si>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</si>
  <si>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</si>
  <si>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</si>
  <si>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</si>
  <si>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</si>
  <si>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</si>
  <si>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</si>
  <si>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</si>
  <si>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</si>
  <si>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</si>
  <si>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</si>
  <si>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</si>
  <si>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</si>
  <si>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</si>
  <si>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</si>
  <si>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</si>
  <si>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</si>
  <si>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</si>
  <si>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</si>
  <si>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</si>
  <si>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</si>
  <si>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</si>
  <si>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</si>
  <si>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</si>
  <si>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</si>
  <si>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</si>
  <si>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</si>
  <si>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</si>
  <si>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</si>
  <si>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</si>
  <si>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</si>
  <si>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</si>
  <si>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</si>
  <si>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</si>
  <si>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</si>
  <si>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</si>
  <si>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</si>
  <si>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</si>
  <si>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</si>
  <si>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</si>
  <si>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</si>
  <si>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</si>
  <si>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</si>
  <si>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</si>
  <si>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</si>
  <si>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</si>
  <si>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</si>
  <si>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</si>
  <si>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</si>
  <si>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</si>
  <si>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</si>
  <si>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</si>
  <si>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</si>
  <si>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</si>
  <si>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</si>
  <si>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</si>
  <si>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</si>
  <si>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</si>
  <si>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</si>
  <si>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</si>
  <si>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</si>
  <si>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</si>
  <si>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</si>
  <si>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</si>
  <si>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</si>
  <si>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</si>
  <si>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</si>
  <si>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</si>
  <si>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</si>
  <si>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</si>
  <si>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</si>
  <si>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</si>
  <si>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</si>
  <si>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</si>
  <si>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</si>
  <si>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</si>
  <si>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</si>
  <si>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</si>
  <si>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</si>
  <si>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</si>
  <si>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</si>
  <si>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</si>
  <si>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</si>
  <si>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</si>
  <si>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</si>
  <si>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</si>
  <si>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</si>
  <si>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</si>
  <si>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</si>
  <si>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</si>
  <si>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</si>
  <si>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</si>
  <si>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</si>
  <si>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</si>
  <si>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</si>
  <si>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</si>
  <si>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</si>
  <si>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</si>
  <si>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</si>
  <si>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</si>
  <si>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</si>
  <si>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</si>
  <si>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</si>
  <si>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</si>
  <si>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</si>
  <si>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</si>
  <si>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</si>
  <si>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</si>
  <si>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</si>
  <si>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</si>
  <si>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</si>
  <si>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</si>
  <si>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</si>
  <si>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</si>
  <si>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</si>
  <si>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</si>
  <si>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</si>
  <si>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</si>
  <si>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</si>
  <si>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</si>
  <si>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</si>
  <si>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</si>
  <si>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</si>
  <si>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</si>
  <si>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</si>
  <si>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</si>
  <si>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</si>
  <si>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</si>
  <si>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</si>
  <si>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</si>
  <si>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</si>
  <si>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</si>
  <si>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</si>
  <si>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</si>
  <si>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</si>
  <si>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</si>
  <si>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</si>
  <si>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</si>
  <si>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</si>
  <si>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</si>
  <si>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</si>
  <si>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</si>
  <si>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</si>
  <si>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</si>
  <si>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</si>
  <si>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</si>
  <si>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</si>
  <si>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</si>
  <si>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</si>
  <si>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</si>
  <si>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</si>
  <si>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</si>
  <si>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</si>
  <si>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</si>
  <si>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</si>
  <si>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</si>
  <si>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</si>
  <si>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</si>
  <si>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</si>
  <si>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</si>
  <si>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</si>
  <si>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</si>
  <si>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</si>
  <si>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</si>
  <si>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</si>
  <si>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</si>
  <si>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</si>
  <si>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</si>
  <si>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</si>
  <si>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</si>
  <si>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</si>
  <si>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</si>
  <si>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</si>
  <si>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</si>
  <si>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</si>
  <si>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</si>
  <si>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</si>
  <si>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</si>
  <si>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</si>
  <si>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</si>
  <si>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</si>
  <si>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</si>
  <si>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</si>
  <si>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</si>
  <si>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</si>
  <si>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</si>
  <si>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</si>
  <si>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</si>
  <si>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</si>
  <si>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</si>
  <si>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</si>
  <si>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</si>
  <si>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</si>
  <si>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</si>
  <si>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</si>
  <si>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</si>
  <si>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</si>
  <si>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</si>
  <si>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</si>
  <si>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</si>
  <si>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</si>
  <si>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</si>
  <si>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</si>
  <si>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</si>
  <si>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</si>
  <si>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</si>
  <si>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</si>
  <si>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</si>
  <si>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</si>
  <si>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</si>
  <si>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</si>
  <si>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</si>
  <si>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</si>
  <si>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</si>
  <si>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</si>
  <si>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</si>
  <si>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</si>
  <si>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</si>
  <si>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</si>
  <si>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</si>
  <si>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</si>
  <si>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</si>
  <si>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</si>
  <si>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</si>
  <si>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</si>
  <si>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</si>
  <si>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</si>
  <si>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</si>
  <si>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</si>
  <si>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</si>
  <si>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</si>
  <si>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</si>
  <si>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</si>
  <si>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</si>
  <si>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</si>
  <si>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</si>
  <si>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</si>
  <si>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</si>
  <si>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</si>
  <si>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</si>
  <si>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</si>
  <si>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</si>
  <si>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</si>
  <si>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</si>
  <si>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</si>
  <si>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</si>
  <si>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</si>
  <si>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</si>
  <si>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</si>
  <si>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</si>
  <si>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</si>
  <si>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</si>
  <si>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</si>
  <si>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</si>
  <si>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</si>
  <si>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</si>
  <si>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</si>
  <si>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</si>
  <si>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</si>
  <si>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</si>
  <si>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</si>
  <si>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</si>
  <si>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</si>
  <si>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</si>
  <si>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</si>
  <si>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</si>
  <si>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</si>
  <si>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</si>
  <si>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</si>
  <si>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</si>
  <si>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</si>
  <si>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</si>
  <si>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</si>
  <si>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</si>
  <si>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</si>
  <si>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</si>
  <si>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</si>
  <si>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</si>
  <si>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</si>
  <si>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</si>
  <si>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</si>
  <si>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</si>
  <si>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</si>
  <si>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</si>
  <si>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</si>
  <si>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</si>
  <si>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</si>
  <si>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</si>
  <si>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</si>
  <si>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</si>
  <si>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</si>
  <si>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</si>
  <si>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</si>
  <si>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</si>
  <si>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</si>
  <si>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</si>
  <si>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</si>
  <si>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</si>
  <si>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</si>
  <si>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</si>
  <si>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</si>
  <si>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</si>
  <si>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</si>
  <si>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</si>
  <si>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</si>
  <si>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</si>
  <si>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</si>
  <si>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</si>
  <si>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</si>
  <si>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</si>
  <si>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</si>
  <si>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</si>
  <si>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</si>
  <si>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</si>
  <si>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</si>
  <si>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</si>
  <si>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</si>
  <si>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</si>
  <si>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</si>
  <si>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</si>
  <si>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</si>
  <si>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</si>
  <si>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</si>
  <si>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</si>
  <si>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</si>
  <si>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</si>
  <si>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</si>
  <si>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</si>
  <si>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</si>
  <si>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</si>
  <si>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</si>
  <si>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</si>
  <si>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</si>
  <si>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</si>
  <si>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</si>
  <si>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</si>
  <si>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</si>
  <si>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</si>
  <si>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</si>
  <si>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</si>
  <si>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</si>
  <si>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</si>
  <si>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</si>
  <si>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</si>
  <si>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</si>
  <si>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</si>
  <si>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</si>
  <si>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</si>
  <si>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</si>
  <si>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</si>
  <si>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</si>
  <si>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</si>
  <si>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</si>
  <si>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</si>
  <si>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</si>
  <si>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</si>
  <si>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</si>
  <si>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</si>
  <si>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</si>
  <si>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</si>
  <si>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</si>
  <si>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</si>
  <si>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</si>
  <si>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</si>
  <si>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</si>
  <si>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</si>
  <si>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</si>
  <si>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</si>
  <si>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</si>
  <si>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</si>
  <si>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</si>
  <si>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</si>
  <si>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</si>
  <si>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</si>
  <si>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</si>
  <si>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</si>
  <si>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</si>
  <si>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</si>
  <si>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</si>
  <si>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</si>
  <si>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</si>
  <si>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</si>
  <si>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</si>
  <si>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</si>
  <si>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</si>
  <si>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</si>
  <si>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</si>
  <si>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</si>
  <si>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</si>
  <si>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</si>
  <si>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</si>
  <si>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</si>
  <si>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</si>
  <si>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</si>
  <si>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</si>
  <si>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</si>
  <si>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</si>
  <si>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</si>
  <si>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</si>
  <si>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</si>
  <si>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</si>
  <si>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</si>
  <si>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</si>
  <si>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</si>
  <si>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</si>
  <si>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</si>
  <si>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</si>
  <si>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</si>
  <si>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</si>
  <si>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</si>
  <si>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</si>
  <si>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</si>
  <si>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</si>
  <si>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</si>
  <si>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</si>
  <si>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</si>
  <si>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</si>
  <si>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</si>
  <si>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</si>
  <si>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</si>
  <si>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</si>
  <si>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</si>
  <si>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</si>
  <si>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</si>
  <si>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</si>
  <si>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</si>
  <si>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</si>
  <si>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</si>
  <si>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</si>
  <si>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</si>
  <si>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</si>
  <si>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</si>
  <si>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</si>
  <si>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</si>
  <si>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</si>
  <si>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</si>
  <si>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</si>
  <si>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</si>
  <si>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</si>
  <si>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</si>
  <si>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</si>
  <si>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</si>
  <si>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</si>
  <si>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</si>
  <si>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</si>
  <si>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</si>
  <si>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</si>
  <si>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</si>
  <si>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</si>
  <si>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</si>
  <si>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</si>
  <si>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</si>
  <si>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</si>
  <si>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</si>
  <si>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</si>
  <si>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</si>
  <si>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</si>
  <si>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</si>
  <si>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</si>
  <si>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</si>
  <si>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</si>
  <si>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</si>
  <si>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</si>
  <si>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</si>
  <si>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</si>
  <si>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</si>
  <si>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</si>
  <si>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</si>
  <si>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</si>
  <si>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</si>
  <si>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</si>
  <si>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</si>
  <si>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</si>
  <si>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</si>
  <si>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</si>
  <si>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</si>
  <si>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</si>
  <si>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</si>
  <si>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</si>
  <si>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</si>
  <si>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</si>
  <si>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</si>
  <si>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</si>
  <si>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</si>
  <si>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</si>
  <si>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</si>
  <si>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</si>
  <si>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</si>
  <si>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</si>
  <si>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</si>
  <si>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</si>
  <si>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</si>
  <si>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</si>
  <si>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</si>
  <si>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</si>
  <si>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</si>
  <si>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</si>
  <si>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</si>
  <si>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</si>
  <si>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</si>
  <si>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</si>
  <si>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</si>
  <si>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</si>
  <si>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</si>
  <si>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</si>
  <si>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</si>
  <si>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</si>
  <si>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</si>
  <si>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</si>
  <si>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</si>
  <si>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</si>
  <si>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</si>
  <si>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</si>
  <si>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</si>
  <si>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</si>
  <si>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</si>
  <si>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</si>
  <si>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</si>
  <si>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</si>
  <si>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</si>
  <si>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</si>
  <si>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</si>
  <si>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</si>
  <si>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</si>
  <si>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</si>
  <si>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</si>
  <si>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</si>
  <si>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</si>
  <si>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</si>
  <si>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</si>
  <si>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</si>
  <si>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</si>
  <si>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</si>
  <si>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</si>
  <si>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</si>
  <si>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</si>
  <si>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</si>
  <si>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</si>
  <si>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</si>
  <si>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</si>
  <si>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</si>
  <si>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</si>
  <si>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</si>
  <si>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</si>
  <si>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</si>
  <si>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</si>
  <si>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</si>
  <si>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</si>
  <si>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</si>
  <si>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</si>
  <si>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</si>
  <si>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</si>
  <si>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</si>
  <si>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</si>
  <si>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</si>
  <si>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</si>
  <si>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</si>
  <si>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</si>
  <si>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</si>
  <si>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</si>
  <si>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</si>
  <si>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</si>
  <si>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</si>
  <si>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</si>
  <si>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</si>
  <si>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</si>
  <si>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</si>
  <si>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</si>
  <si>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</si>
  <si>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</si>
  <si>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</si>
  <si>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</si>
  <si>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</si>
  <si>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</si>
  <si>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</si>
  <si>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</si>
  <si>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</si>
  <si>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</si>
  <si>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</si>
  <si>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</si>
  <si>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</si>
  <si>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</si>
  <si>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</si>
  <si>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</si>
  <si>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</si>
  <si>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</si>
  <si>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</si>
  <si>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</si>
  <si>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</si>
  <si>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</si>
  <si>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</si>
  <si>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</si>
  <si>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</si>
  <si>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</si>
  <si>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</si>
  <si>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</si>
  <si>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</si>
  <si>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</si>
  <si>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</si>
  <si>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</si>
  <si>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</si>
  <si>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</si>
  <si>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</si>
  <si>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</si>
  <si>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</si>
  <si>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</si>
  <si>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</si>
  <si>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</si>
  <si>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</si>
  <si>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</si>
  <si>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</si>
  <si>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</si>
  <si>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EM team need 10 mins</t>
  </si>
  <si>
    <t xml:space="preserve">NO PCM </t>
  </si>
  <si>
    <t>again down 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</si>
  <si>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</si>
  <si>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</si>
  <si>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</si>
  <si>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</si>
  <si>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</si>
  <si>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</si>
  <si>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</si>
  <si>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</si>
  <si>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</si>
  <si>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</si>
  <si>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</si>
  <si>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</si>
  <si>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</si>
  <si>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</si>
  <si>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</si>
  <si>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</si>
  <si>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</si>
  <si>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</si>
  <si>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</si>
  <si>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</si>
  <si>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</si>
  <si>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</si>
  <si>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</si>
  <si>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</si>
  <si>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</si>
  <si>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</si>
  <si>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</si>
  <si>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</si>
  <si>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</si>
  <si>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</si>
  <si>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</si>
  <si>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</si>
  <si>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</si>
  <si>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</si>
  <si>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</si>
  <si>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</si>
  <si>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</si>
  <si>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</si>
  <si>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</si>
  <si>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</si>
  <si>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</si>
  <si>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</si>
  <si>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</si>
  <si>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</si>
  <si>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</si>
  <si>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</si>
  <si>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</si>
  <si>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</si>
  <si>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</si>
  <si>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</si>
  <si>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</si>
  <si>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</si>
  <si>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</si>
  <si>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</si>
  <si>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</si>
  <si>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</si>
  <si>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</si>
  <si>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</si>
  <si>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</si>
  <si>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</si>
  <si>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</si>
  <si>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</si>
  <si>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</si>
  <si>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</si>
  <si>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</si>
  <si>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</si>
  <si>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</si>
  <si>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</si>
  <si>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</si>
  <si>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</si>
  <si>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</si>
  <si>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</si>
  <si>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</si>
  <si>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</si>
  <si>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</si>
  <si>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</si>
  <si>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</si>
  <si>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</si>
  <si>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</si>
  <si>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</si>
  <si>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</si>
  <si>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</si>
  <si>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</si>
  <si>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</si>
  <si>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</si>
  <si>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</si>
  <si>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PCM-20251004-00000380</t>
  </si>
  <si>
    <t xml:space="preserve">Restored by PG </t>
  </si>
  <si>
    <t>PCM-20251004-00000668</t>
  </si>
  <si>
    <t xml:space="preserve">ETA 10 min </t>
  </si>
  <si>
    <t>PCM-20251004-00000492</t>
  </si>
  <si>
    <t xml:space="preserve">ETA 90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</si>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</sst>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0">
    <sortCondition ref="H1:H5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6" totalsRowShown="0" headerRowDxfId="157" dataDxfId="156" headerRowBorderDxfId="154" tableBorderDxfId="155" totalsRowBorderDxfId="153">
  <autoFilter ref="A1:CJ3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5" totalsRowShown="0" headerRowDxfId="64" dataDxfId="63" headerRowBorderDxfId="61" tableBorderDxfId="62">
  <autoFilter ref="A1:L12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271.48315532407287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5.5470138890086673E-2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93" t="s">
        <v>19993</v>
      </c>
      <c r="E4" s="65"/>
      <c r="F4" s="90">
        <v>45934.384317129632</v>
      </c>
      <c r="G4" s="67">
        <f ca="1">IFERROR(NOW()-F4,"")</f>
        <v>4.7264120366889983E-2</v>
      </c>
      <c r="H4" s="68">
        <v>45934.384317129632</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45934.431581249999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45934.431581249999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45934.431581249999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45934.431581249999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45934.431581249999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45934.431581249999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45934.431581249999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45934.431581249999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45934.431581249999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45934.431581249999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45934.431581249999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45934.431581249999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45934.431581249999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45934.431581249999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45934.431581249999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45934.431581249999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45934.431581249999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45934.431581249999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45934.431581249999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45934.431581249999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45934.431581249999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45934.431581249999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45934.431581249999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45934.431581249999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45934.431581249999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45934.431581249999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45934.431581249999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45934.431581249999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45934.431581249999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45934.431581249999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45934.431581249999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45934.431581249999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45934.431581249999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45934.431581249999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45934.431581249999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45934.431581249999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45934.431581249999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45934.431581249999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45934.431581249999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45934.431581249999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45934.431581249999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45934.431581249999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45934.431581249999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45934.431581249999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45934.431581249999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45934.431581249999</v>
      </c>
      <c r="H50" s="68"/>
      <c r="I50" s="73" t="str">
        <f>IFERROR(VLOOKUP(D50,DB!A:F,6,0),"")</f>
        <v/>
      </c>
      <c r="J50" s="73" t="str">
        <f>IFERROR(VLOOKUP(D50,DB!A:G,7,0),"")</f>
        <v/>
      </c>
      <c r="K50" s="69"/>
      <c r="L50" s="70" t="str">
        <f>IFERROR(VLOOKUP(D50,DB!A:I,9,0),"")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6"/>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242.77979884258821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127.70449791666761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109.43174328703753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3</v>
      </c>
      <c r="D6" s="18" t="s">
        <v>21426</v>
      </c>
      <c r="E6" s="131" t="s">
        <v>38964</v>
      </c>
      <c r="F6" s="132">
        <v>45934.287557870368</v>
      </c>
      <c r="G6" s="133">
        <f ca="1">IFERROR(NOW()-F6,"-")</f>
        <v>0.14402337963110767</v>
      </c>
      <c r="H6" s="132">
        <v>45934.279768518521</v>
      </c>
      <c r="I6" s="18" t="str">
        <f>IFERROR(VLOOKUP(D6,DB!A:F,6,0),"")</f>
        <v>SCECO</v>
      </c>
      <c r="J6" s="18" t="str">
        <f>IFERROR(VLOOKUP(D6,DB!A:G,7,0),"")</f>
        <v>No BB Shifted+No BB Shifted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1</v>
      </c>
      <c r="D7" s="18" t="s">
        <v>26818</v>
      </c>
      <c r="E7" s="131" t="s">
        <v>38964</v>
      </c>
      <c r="F7" s="132">
        <v>45934.418437499997</v>
      </c>
      <c r="G7" s="133">
        <f ca="1">IFERROR(NOW()-F7,"-")</f>
        <v>1.314375000220025E-2</v>
      </c>
      <c r="H7" s="132">
        <v>45934.412881944445</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45934.431581249999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45934.431581249999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45934.431581249999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45934.431581249999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45934.431581249999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45934.431581249999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45934.431581249999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45934.431581249999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45934.431581249999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45934.431581249999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45934.431581249999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45934.431581249999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45934.431581249999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45934.431581249999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45934.431581249999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45934.431581249999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45934.431581249999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45934.431581249999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45934.431581249999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45934.431581249999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45934.431581249999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45934.431581249999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45934.431581249999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45934.431581249999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45934.431581249999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45934.431581249999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45934.431581249999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45934.431581249999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45934.431581249999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45934.431581249999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45934.431581249999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45934.431581249999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45934.431581249999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45934.431581249999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45934.431581249999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45934.431581249999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45934.431581249999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45934.431581249999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45934.431581249999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45934.431581249999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45934.431581249999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45934.431581249999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45934.431581249999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45934.431581249999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45934.431581249999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45934.431581249999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45934.431581249999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45934.431581249999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45934.431581249999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45934.431581249999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45934.431581249999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45934.431581249999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45934.431581249999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45934.431581249999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45934.431581249999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45934.431581249999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45934.431581249999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45934.431581249999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45934.431581249999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45934.431581249999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45934.431581249999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45934.431581249999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45934.431581249999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45934.431581249999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45934.431581249999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45934.431581249999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45934.431581249999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45934.431581249999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45934.431581249999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45934.431581249999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45934.431581249999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45934.431581249999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45934.431581249999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45934.431581249999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45934.431581249999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45934.431581249999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45934.431581249999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45934.431581249999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45934.431581249999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45934.431581249999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45934.431581249999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45934.431581249999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45934.431581249999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45934.431581249999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45934.431581249999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45934.431581249999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45934.431581249999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45934.431581249999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45934.431581249999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45934.431581249999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45934.431581249999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45934.431581249999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45934.431581249999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45934.431581249999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45934.431581249999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45934.431581249999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45934.431581249999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45934.431581249999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45934.431581249999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45934.431581249999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45934.431581249999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45934.431581249999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45934.431581249999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45934.431581249999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45934.431581249999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45934.431581249999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45934.431581249999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45934.431581249999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45934.431581249999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45934.431581249999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45934.431581249999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45934.431581249999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45934.431581249999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45934.431581249999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45934.431581249999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45934.431581249999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45934.431581249999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45934.431581249999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45934.431581249999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45934.431581249999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45934.431581249999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45934.431581249999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45934.431581249999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45934.431581249999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45934.431581249999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45934.431581249999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45934.431581249999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45934.431581249999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45934.431581249999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45934.431581249999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45934.431581249999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45934.431581249999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45934.431581249999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45934.431581249999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45934.431581249999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45934.431581249999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45934.431581249999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45934.431581249999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45934.431581249999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45934.431581249999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45934.431581249999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45934.431581249999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45934.431581249999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45934.431581249999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45934.431581249999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45934.431581249999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45934.431581249999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45934.431581249999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45934.431581249999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45934.431581249999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45934.431581249999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45934.431581249999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45934.431581249999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45934.431581249999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45934.431581249999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45934.431581249999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45934.431581249999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45934.431581249999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45934.431581249999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45934.431581249999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45934.431581249999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45934.431581249999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45934.431581249999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45934.431581249999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45934.431581249999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45934.431581249999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45934.431581249999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45934.431581249999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45934.431581249999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45934.431581249999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45934.431581249999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45934.431581249999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45934.431581249999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45934.431581249999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45934.431581249999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45934.431581249999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45934.431581249999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45934.431581249999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45934.431581249999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45934.431581249999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45934.431581249999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45934.431581249999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45934.431581249999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45934.431581249999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45934.431581249999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45934.431581249999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45934.431581249999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45934.431581249999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45934.431581249999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45934.431581249999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45934.431581249999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45934.431581249999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45934.431581249999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45934.431581249999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45934.431581249999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45934.431581249999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45934.431581249999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45934.431581249999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45934.431581249999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45934.431581249999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45934.431581249999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45934.431581249999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45934.431581249999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45934.431581249999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45934.431581249999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45934.431581249999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45934.431581249999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45934.431581249999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45934.431581249999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45934.431581249999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45934.431581249999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45934.431581249999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45934.431581249999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45934.431581249999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45934.431581249999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45934.431581249999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45934.431581249999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45934.431581249999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45934.431581249999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45934.431581249999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45934.431581249999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45934.431581249999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45934.431581249999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45934.431581249999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45934.431581249999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45934.431581249999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45934.431581249999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45934.431581249999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45934.431581249999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45934.431581249999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45934.431581249999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45934.431581249999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45934.431581249999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45934.431581249999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45934.431581249999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45934.431581249999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45934.431581249999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45934.431581249999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45934.431581249999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45934.431581249999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45934.431581249999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45934.431581249999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45934.431581249999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45934.431581249999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45934.431581249999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45934.431581249999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45934.431581249999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45934.431581249999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45934.431581249999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45934.431581249999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45934.431581249999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45934.431581249999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45934.431581249999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45934.431581249999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45934.431581249999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45934.431581249999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45934.431581249999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45934.431581249999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45934.431581249999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45934.431581249999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45934.431581249999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45934.431581249999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45934.431581249999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45934.431581249999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45934.431581249999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45934.431581249999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45934.431581249999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45934.431581249999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45934.431581249999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45934.431581249999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45934.431581249999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45934.431581249999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45934.431581249999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45934.431581249999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45934.431581249999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45934.431581249999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45934.431581249999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45934.431581249999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45934.431581249999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45934.431581249999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45934.431581249999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45934.431581249999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45934.431581249999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45934.431581249999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45934.431581249999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45934.431581249999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45934.431581249999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45934.431581249999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45934.431581249999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45934.431581249999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45934.431581249999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45934.431581249999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45934.431581249999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45934.431581249999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45934.431581249999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45934.431581249999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45934.431581249999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45934.431581249999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45934.431581249999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45934.431581249999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45934.431581249999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45934.431581249999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45934.431581249999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45934.431581249999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45934.431581249999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45934.431581249999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45934.431581249999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45934.431581249999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45934.431581249999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45934.431581249999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45934.431581249999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45934.431581249999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45934.431581249999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45934.431581249999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45934.431581249999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45934.431581249999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45934.431581249999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45934.431581249999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45934.431581249999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sheetData>
  <dataValidations count="2">
    <dataValidation allowBlank="1" showInputMessage="1" showErrorMessage="1" sqref="E1" xr:uid="{4D935161-CDD3-4592-B877-3FB59C99E142}"/>
    <dataValidation type="list" allowBlank="1" showInputMessage="1" showErrorMessage="1" sqref="E3:E3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3</v>
      </c>
      <c r="D2" s="18" t="s">
        <v>24911</v>
      </c>
      <c r="E2" s="18" t="s">
        <v>38964</v>
      </c>
      <c r="F2" s="20">
        <v>45934.34952546296</v>
      </c>
      <c r="G2" s="21">
        <f t="shared" ref="G2:G58" ca="1" si="0">IFERROR(NOW()-F2,"-")</f>
        <v>8.2055787039280403E-2</v>
      </c>
      <c r="H2" s="22">
        <v>45934.338368055556</v>
      </c>
      <c r="I2" s="19" t="str">
        <f>IFERROR(VLOOKUP(D2,DB!A:F,6,0),"")</f>
        <v>SCECO</v>
      </c>
      <c r="J2" s="18" t="str">
        <f>IFERROR(VLOOKUP(D2,DB!A:G,7,0),"")</f>
        <v>Dead</v>
      </c>
      <c r="K2" s="50" t="s">
        <v>39061</v>
      </c>
      <c r="L2" s="23" t="str">
        <f>IFERROR(VLOOKUP(D2,DB!A:I,9,0),"")</f>
        <v>Latis</v>
      </c>
    </row>
    <row r="3" spans="1:13" ht="15" customHeight="1">
      <c r="A3" s="19"/>
      <c r="B3" s="75" t="str">
        <f>IFERROR(VLOOKUP(D3,DB!A:K,11,0),"")</f>
        <v/>
      </c>
      <c r="C3" s="18"/>
      <c r="D3" s="18"/>
      <c r="E3" s="18"/>
      <c r="F3" s="20"/>
      <c r="G3" s="21">
        <f t="shared" ca="1" si="0"/>
        <v>45934.431581249999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45934.431581249999</v>
      </c>
      <c r="H4" s="22"/>
      <c r="I4" s="19" t="str">
        <f>IFERROR(VLOOKUP(D4,DB!A:F,6,0),"")</f>
        <v/>
      </c>
      <c r="J4" s="18" t="str">
        <f>IFERROR(VLOOKUP(D4,DB!A:G,7,0),"")</f>
        <v/>
      </c>
      <c r="K4" s="50"/>
      <c r="L4" s="23" t="str">
        <f>IFERROR(VLOOKUP(D4,DB!A:I,9,0),"")</f>
        <v/>
      </c>
    </row>
    <row r="5" spans="1:13" ht="15" customHeight="1">
      <c r="A5" s="19"/>
      <c r="B5" s="18" t="str">
        <f>IFERROR(VLOOKUP(#REF!,DB!A:K,11,0),"")</f>
        <v/>
      </c>
      <c r="C5" s="18"/>
      <c r="D5" s="18"/>
      <c r="E5" s="18"/>
      <c r="F5" s="20"/>
      <c r="G5" s="21">
        <f t="shared" ca="1" si="0"/>
        <v>45934.431581249999</v>
      </c>
      <c r="H5" s="22"/>
      <c r="I5" s="19" t="str">
        <f>IFERROR(VLOOKUP(#REF!,DB!A:F,6,0),"")</f>
        <v/>
      </c>
      <c r="J5" s="18" t="str">
        <f>IFERROR(VLOOKUP(#REF!,DB!A:G,7,0),"")</f>
        <v/>
      </c>
      <c r="K5" s="50"/>
      <c r="L5" s="23" t="str">
        <f>IFERROR(VLOOKUP(#REF!,DB!A:I,9,0),"")</f>
        <v/>
      </c>
    </row>
    <row r="6" spans="1:13" ht="15" customHeight="1">
      <c r="A6" s="19"/>
      <c r="B6" s="75" t="str">
        <f>IFERROR(VLOOKUP(D6,DB!A:K,11,0),"")</f>
        <v/>
      </c>
      <c r="C6" s="18"/>
      <c r="D6" s="18"/>
      <c r="E6" s="18"/>
      <c r="F6" s="20"/>
      <c r="G6" s="21">
        <f t="shared" ca="1" si="0"/>
        <v>45934.431581249999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45934.431581249999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45934.431581249999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45934.431581249999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45934.431581249999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45934.431581249999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45934.431581249999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45934.431581249999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45934.431581249999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45934.431581249999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45934.431581249999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45934.431581249999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45934.431581249999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45934.431581249999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45934.431581249999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45934.431581249999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45934.431581249999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45934.431581249999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45934.431581249999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45934.431581249999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45934.431581249999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45934.431581249999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45934.431581249999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45934.431581249999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45934.431581249999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45934.431581249999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45934.431581249999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45934.431581249999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45934.431581249999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45934.431581249999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45934.431581249999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45934.431581249999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45934.431581249999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45934.431581249999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45934.431581249999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45934.431581249999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45934.431581249999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45934.431581249999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45934.431581249999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45934.431581249999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45934.431581249999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45934.431581249999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45934.431581249999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45934.431581249999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45934.431581249999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45934.431581249999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45934.431581249999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45934.431581249999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45934.431581249999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45934.431581249999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45934.431581249999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45934.431581249999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45934.431581249999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ref="G59:G122" ca="1" si="1">IFERROR(NOW()-F59,"-")</f>
        <v>45934.431581249999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45934.431581249999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45934.431581249999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45934.431581249999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45934.431581249999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45934.431581249999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45934.431581249999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45934.431581249999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45934.431581249999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45934.431581249999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45934.431581249999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45934.431581249999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45934.431581249999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45934.431581249999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45934.431581249999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45934.431581249999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45934.431581249999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45934.431581249999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45934.431581249999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45934.431581249999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45934.431581249999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45934.431581249999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45934.431581249999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45934.431581249999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45934.431581249999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45934.431581249999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45934.431581249999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45934.431581249999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45934.431581249999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45934.431581249999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45934.431581249999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45934.431581249999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45934.431581249999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45934.431581249999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45934.431581249999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45934.431581249999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45934.431581249999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45934.431581249999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45934.431581249999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45934.431581249999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45934.431581249999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45934.431581249999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45934.431581249999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45934.431581249999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45934.431581249999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45934.431581249999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45934.431581249999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45934.431581249999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45934.431581249999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45934.431581249999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45934.431581249999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45934.431581249999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45934.431581249999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45934.431581249999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45934.431581249999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45934.431581249999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45934.431581249999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45934.431581249999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45934.431581249999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45934.431581249999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45934.431581249999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45934.431581249999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45934.431581249999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45934.431581249999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ref="G123:G186" ca="1" si="2">IFERROR(NOW()-F123,"-")</f>
        <v>45934.431581249999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45934.431581249999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45934.431581249999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45934.431581249999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45934.431581249999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45934.431581249999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45934.431581249999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45934.431581249999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45934.431581249999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45934.431581249999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45934.431581249999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45934.431581249999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45934.431581249999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45934.431581249999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45934.431581249999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45934.431581249999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45934.431581249999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45934.431581249999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45934.431581249999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45934.431581249999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45934.431581249999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45934.431581249999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45934.431581249999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45934.431581249999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45934.431581249999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45934.431581249999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45934.431581249999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45934.431581249999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45934.431581249999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45934.431581249999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45934.431581249999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45934.431581249999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45934.431581249999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45934.431581249999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45934.431581249999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45934.431581249999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45934.431581249999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45934.431581249999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45934.431581249999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45934.431581249999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45934.431581249999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45934.431581249999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45934.431581249999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45934.431581249999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45934.431581249999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45934.431581249999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45934.431581249999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45934.431581249999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45934.431581249999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45934.431581249999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45934.431581249999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45934.431581249999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45934.431581249999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45934.431581249999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45934.431581249999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45934.431581249999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45934.431581249999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45934.431581249999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45934.431581249999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45934.431581249999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45934.431581249999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45934.431581249999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45934.431581249999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45934.431581249999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ref="G187:G250" ca="1" si="3">IFERROR(NOW()-F187,"-")</f>
        <v>45934.431581249999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45934.431581249999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45934.431581249999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45934.431581249999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45934.431581249999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45934.431581249999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45934.431581249999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45934.431581249999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45934.431581249999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45934.431581249999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45934.431581249999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45934.431581249999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45934.431581249999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45934.431581249999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45934.431581249999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45934.431581249999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45934.431581249999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45934.431581249999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45934.431581249999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45934.431581249999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45934.431581249999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45934.431581249999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45934.431581249999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45934.431581249999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45934.431581249999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45934.431581249999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45934.431581249999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45934.431581249999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45934.431581249999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45934.431581249999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45934.431581249999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45934.431581249999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45934.431581249999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45934.431581249999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45934.431581249999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45934.431581249999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45934.431581249999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45934.431581249999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45934.431581249999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45934.431581249999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45934.431581249999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45934.431581249999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45934.431581249999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45934.431581249999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45934.431581249999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45934.431581249999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45934.431581249999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45934.431581249999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45934.431581249999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45934.431581249999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45934.431581249999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45934.431581249999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45934.431581249999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45934.431581249999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45934.431581249999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45934.431581249999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45934.431581249999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45934.431581249999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45934.431581249999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45934.431581249999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45934.431581249999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45934.431581249999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45934.431581249999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45934.431581249999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ref="G251:G314" ca="1" si="4">IFERROR(NOW()-F251,"-")</f>
        <v>45934.431581249999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45934.431581249999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45934.431581249999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45934.431581249999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45934.431581249999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45934.431581249999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45934.431581249999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45934.431581249999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45934.431581249999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45934.431581249999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45934.431581249999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45934.431581249999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45934.431581249999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45934.431581249999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45934.431581249999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45934.431581249999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45934.431581249999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45934.431581249999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45934.431581249999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45934.431581249999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45934.431581249999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45934.431581249999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45934.431581249999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45934.431581249999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45934.431581249999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45934.431581249999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45934.431581249999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45934.431581249999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45934.431581249999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45934.431581249999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45934.431581249999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45934.431581249999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45934.431581249999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45934.431581249999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45934.431581249999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45934.431581249999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45934.431581249999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45934.431581249999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45934.431581249999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45934.431581249999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45934.431581249999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45934.431581249999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45934.431581249999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45934.431581249999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45934.431581249999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45934.431581249999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45934.431581249999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45934.431581249999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45934.431581249999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45934.431581249999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45934.431581249999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45934.431581249999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45934.431581249999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45934.431581249999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45934.431581249999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45934.431581249999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45934.431581249999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45934.431581249999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45934.431581249999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45934.431581249999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45934.431581249999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45934.431581249999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45934.431581249999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45934.431581249999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ref="G315:G378" ca="1" si="5">IFERROR(NOW()-F315,"-")</f>
        <v>45934.431581249999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45934.431581249999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45934.431581249999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45934.431581249999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45934.431581249999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45934.431581249999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45934.431581249999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45934.431581249999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45934.431581249999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45934.431581249999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45934.431581249999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45934.431581249999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45934.431581249999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45934.431581249999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45934.431581249999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45934.431581249999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45934.431581249999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45934.431581249999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45934.431581249999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45934.431581249999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45934.431581249999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45934.431581249999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45934.431581249999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45934.431581249999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45934.431581249999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45934.431581249999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45934.431581249999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45934.431581249999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45934.431581249999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45934.431581249999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45934.431581249999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45934.431581249999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45934.431581249999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45934.431581249999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45934.431581249999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45934.431581249999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45934.431581249999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45934.431581249999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45934.431581249999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45934.431581249999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45934.431581249999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45934.431581249999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45934.431581249999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45934.431581249999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45934.431581249999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45934.431581249999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45934.431581249999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45934.431581249999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45934.431581249999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45934.431581249999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45934.431581249999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45934.431581249999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45934.431581249999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45934.431581249999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45934.431581249999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45934.431581249999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45934.431581249999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45934.431581249999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45934.431581249999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45934.431581249999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45934.431581249999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45934.431581249999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45934.431581249999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45934.431581249999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ref="G379:G442" ca="1" si="6">IFERROR(NOW()-F379,"-")</f>
        <v>45934.431581249999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45934.431581249999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45934.431581249999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45934.431581249999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45934.431581249999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45934.431581249999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45934.431581249999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45934.431581249999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45934.431581249999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45934.431581249999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45934.431581249999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45934.431581249999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45934.431581249999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45934.431581249999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45934.431581249999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45934.431581249999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45934.431581249999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45934.431581249999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45934.431581249999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45934.431581249999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45934.431581249999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45934.431581249999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45934.431581249999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45934.431581249999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45934.431581249999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45934.431581249999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45934.431581249999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45934.431581249999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45934.431581249999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45934.431581249999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45934.431581249999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45934.431581249999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45934.431581249999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45934.431581249999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45934.431581249999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45934.431581249999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45934.431581249999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45934.431581249999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45934.431581249999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45934.431581249999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45934.431581249999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45934.431581249999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45934.431581249999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45934.431581249999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45934.431581249999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45934.431581249999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45934.431581249999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45934.431581249999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45934.431581249999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45934.431581249999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45934.431581249999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45934.431581249999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45934.431581249999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45934.431581249999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45934.431581249999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45934.431581249999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45934.431581249999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45934.431581249999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45934.431581249999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45934.431581249999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45934.431581249999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45934.431581249999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45934.431581249999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45934.431581249999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ref="G443:G506" ca="1" si="7">IFERROR(NOW()-F443,"-")</f>
        <v>45934.431581249999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45934.431581249999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45934.431581249999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45934.431581249999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45934.431581249999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45934.431581249999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45934.431581249999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45934.431581249999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45934.431581249999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45934.431581249999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45934.431581249999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45934.431581249999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45934.431581249999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45934.431581249999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45934.431581249999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45934.431581249999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45934.431581249999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45934.431581249999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45934.431581249999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45934.431581249999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45934.431581249999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45934.431581249999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45934.431581249999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45934.431581249999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45934.431581249999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45934.431581249999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45934.431581249999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45934.431581249999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45934.431581249999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45934.431581249999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45934.431581249999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45934.431581249999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45934.431581249999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45934.431581249999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45934.431581249999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45934.431581249999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45934.431581249999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45934.431581249999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45934.431581249999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45934.431581249999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45934.431581249999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45934.431581249999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45934.431581249999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45934.431581249999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45934.431581249999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45934.431581249999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45934.431581249999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45934.431581249999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45934.431581249999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45934.431581249999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45934.431581249999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45934.431581249999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45934.431581249999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45934.431581249999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45934.431581249999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45934.431581249999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45934.431581249999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45934.431581249999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45934.431581249999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45934.431581249999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45934.431581249999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45934.431581249999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45934.431581249999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45934.431581249999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ref="G507:G570" ca="1" si="8">IFERROR(NOW()-F507,"-")</f>
        <v>45934.431581249999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45934.431581249999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45934.431581249999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45934.431581249999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45934.431581249999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45934.431581249999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45934.431581249999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45934.431581249999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45934.431581249999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45934.431581249999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45934.431581249999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45934.431581249999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45934.431581249999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45934.431581249999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45934.431581249999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45934.431581249999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45934.431581249999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45934.431581249999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45934.431581249999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45934.431581249999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45934.431581249999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45934.431581249999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45934.431581249999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45934.431581249999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45934.431581249999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45934.431581249999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45934.431581249999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45934.431581249999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45934.431581249999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45934.431581249999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45934.431581249999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45934.431581249999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45934.431581249999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45934.431581249999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45934.431581249999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45934.431581249999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45934.431581249999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45934.431581249999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45934.431581249999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45934.431581249999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45934.431581249999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45934.431581249999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45934.431581249999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45934.431581249999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45934.431581249999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45934.431581249999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45934.431581249999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45934.431581249999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45934.431581249999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45934.431581249999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45934.431581249999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45934.431581249999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45934.431581249999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45934.431581249999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45934.431581249999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45934.431581249999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45934.431581249999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45934.431581249999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45934.431581249999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45934.431581249999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45934.431581249999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45934.431581249999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45934.431581249999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45934.431581249999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ref="G571:G634" ca="1" si="9">IFERROR(NOW()-F571,"-")</f>
        <v>45934.431581249999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45934.431581249999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45934.431581249999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45934.431581249999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45934.431581249999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45934.431581249999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45934.431581249999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45934.431581249999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45934.431581249999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45934.431581249999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45934.431581249999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45934.431581249999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45934.431581249999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45934.431581249999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45934.431581249999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45934.431581249999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45934.431581249999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45934.431581249999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45934.431581249999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45934.431581249999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45934.431581249999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45934.431581249999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45934.431581249999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45934.431581249999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45934.431581249999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45934.431581249999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45934.431581249999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45934.431581249999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45934.431581249999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45934.431581249999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45934.431581249999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45934.431581249999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45934.431581249999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45934.431581249999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45934.431581249999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45934.431581249999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45934.431581249999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45934.431581249999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45934.431581249999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45934.431581249999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45934.431581249999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45934.431581249999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45934.431581249999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45934.431581249999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45934.431581249999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45934.431581249999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45934.431581249999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45934.431581249999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45934.431581249999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45934.431581249999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45934.431581249999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45934.431581249999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45934.431581249999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45934.431581249999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45934.431581249999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45934.431581249999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45934.431581249999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45934.431581249999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45934.431581249999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45934.431581249999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45934.431581249999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45934.431581249999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45934.431581249999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45934.431581249999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ref="G635:G698" ca="1" si="10">IFERROR(NOW()-F635,"-")</f>
        <v>45934.431581249999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45934.431581249999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45934.431581249999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45934.431581249999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45934.431581249999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45934.431581249999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45934.431581249999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45934.431581249999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45934.431581249999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45934.431581249999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45934.431581249999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45934.431581249999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45934.431581249999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45934.431581249999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45934.431581249999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45934.431581249999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45934.431581249999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45934.431581249999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45934.431581249999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45934.431581249999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45934.431581249999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45934.431581249999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45934.431581249999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45934.431581249999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45934.431581249999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45934.431581249999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45934.431581249999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45934.431581249999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45934.431581249999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45934.431581249999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45934.431581249999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45934.431581249999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45934.431581249999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45934.431581249999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45934.431581249999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45934.431581249999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45934.431581249999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45934.431581249999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45934.431581249999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45934.431581249999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45934.431581249999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45934.431581249999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45934.431581249999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45934.431581249999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45934.431581249999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45934.431581249999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45934.431581249999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45934.431581249999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45934.431581249999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45934.431581249999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45934.431581249999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45934.431581249999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45934.431581249999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45934.431581249999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45934.431581249999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45934.431581249999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45934.431581249999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45934.431581249999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45934.431581249999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45934.431581249999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45934.431581249999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45934.431581249999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45934.431581249999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45934.431581249999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ref="G699:G762" ca="1" si="11">IFERROR(NOW()-F699,"-")</f>
        <v>45934.431581249999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45934.431581249999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45934.431581249999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45934.431581249999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45934.431581249999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45934.431581249999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45934.431581249999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45934.431581249999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45934.431581249999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45934.431581249999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45934.431581249999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45934.431581249999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45934.431581249999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45934.431581249999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45934.431581249999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45934.431581249999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45934.431581249999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45934.431581249999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45934.431581249999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45934.431581249999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45934.431581249999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45934.431581249999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45934.431581249999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45934.431581249999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45934.431581249999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45934.431581249999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45934.431581249999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45934.431581249999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45934.431581249999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45934.431581249999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45934.431581249999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45934.431581249999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45934.431581249999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45934.431581249999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45934.431581249999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45934.431581249999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45934.431581249999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45934.431581249999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45934.431581249999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45934.431581249999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45934.431581249999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45934.431581249999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45934.431581249999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45934.431581249999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45934.431581249999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45934.431581249999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45934.431581249999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45934.431581249999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45934.431581249999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45934.431581249999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45934.431581249999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45934.431581249999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45934.431581249999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45934.431581249999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45934.431581249999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45934.431581249999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45934.431581249999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45934.431581249999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45934.431581249999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45934.431581249999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45934.431581249999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45934.431581249999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45934.431581249999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45934.431581249999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ref="G763:G826" ca="1" si="12">IFERROR(NOW()-F763,"-")</f>
        <v>45934.431581249999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45934.431581249999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45934.431581249999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45934.431581249999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45934.431581249999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45934.431581249999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45934.431581249999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45934.431581249999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45934.431581249999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45934.431581249999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45934.431581249999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45934.431581249999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45934.431581249999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45934.431581249999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45934.431581249999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45934.431581249999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45934.431581249999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45934.431581249999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45934.431581249999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45934.431581249999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45934.431581249999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45934.431581249999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45934.431581249999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45934.431581249999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45934.431581249999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45934.431581249999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45934.431581249999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45934.431581249999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45934.431581249999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45934.431581249999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45934.431581249999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45934.431581249999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45934.431581249999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45934.431581249999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45934.431581249999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45934.431581249999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45934.431581249999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45934.431581249999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45934.431581249999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45934.431581249999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45934.431581249999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45934.431581249999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45934.431581249999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45934.431581249999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45934.431581249999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45934.431581249999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45934.431581249999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45934.431581249999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45934.431581249999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45934.431581249999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45934.431581249999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45934.431581249999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45934.431581249999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45934.431581249999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45934.431581249999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45934.431581249999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45934.431581249999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45934.431581249999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45934.431581249999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45934.431581249999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45934.431581249999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45934.431581249999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45934.431581249999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45934.431581249999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ref="G827:G890" ca="1" si="13">IFERROR(NOW()-F827,"-")</f>
        <v>45934.431581249999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45934.431581249999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45934.431581249999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45934.431581249999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45934.431581249999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45934.431581249999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45934.431581249999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45934.431581249999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45934.431581249999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45934.431581249999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45934.431581249999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45934.431581249999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45934.431581249999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45934.431581249999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45934.431581249999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45934.431581249999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45934.431581249999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45934.431581249999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45934.431581249999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45934.431581249999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45934.431581249999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45934.431581249999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45934.431581249999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45934.431581249999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45934.431581249999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45934.431581249999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45934.431581249999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45934.431581249999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45934.431581249999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45934.431581249999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45934.431581249999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45934.431581249999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45934.431581249999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45934.431581249999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45934.431581249999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45934.431581249999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45934.431581249999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45934.431581249999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45934.431581249999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45934.431581249999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45934.431581249999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45934.431581249999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45934.431581249999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45934.431581249999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45934.431581249999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45934.431581249999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45934.431581249999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45934.431581249999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45934.431581249999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45934.431581249999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45934.431581249999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45934.431581249999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45934.431581249999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45934.431581249999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45934.431581249999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45934.431581249999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45934.431581249999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45934.431581249999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45934.431581249999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45934.431581249999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45934.431581249999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45934.431581249999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45934.431581249999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45934.431581249999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ref="G891:G954" ca="1" si="14">IFERROR(NOW()-F891,"-")</f>
        <v>45934.431581249999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45934.431581249999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45934.431581249999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45934.431581249999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45934.431581249999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45934.431581249999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45934.431581249999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45934.431581249999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45934.431581249999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45934.431581249999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45934.431581249999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45934.431581249999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45934.431581249999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45934.431581249999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45934.431581249999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45934.431581249999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45934.431581249999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45934.431581249999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45934.431581249999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45934.431581249999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45934.431581249999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45934.431581249999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45934.431581249999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45934.431581249999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45934.431581249999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45934.431581249999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45934.431581249999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45934.431581249999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45934.431581249999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45934.431581249999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45934.431581249999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45934.431581249999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45934.431581249999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45934.431581249999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45934.431581249999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45934.431581249999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45934.431581249999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45934.431581249999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45934.431581249999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45934.431581249999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45934.431581249999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45934.431581249999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45934.431581249999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45934.431581249999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45934.431581249999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45934.431581249999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45934.431581249999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45934.431581249999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45934.431581249999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45934.431581249999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45934.431581249999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45934.431581249999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45934.431581249999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45934.431581249999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45934.431581249999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45934.431581249999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45934.431581249999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45934.431581249999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45934.431581249999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45934.431581249999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45934.431581249999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45934.431581249999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45934.431581249999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45934.431581249999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ref="G955:G1018" ca="1" si="15">IFERROR(NOW()-F955,"-")</f>
        <v>45934.431581249999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45934.431581249999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45934.431581249999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45934.431581249999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45934.431581249999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45934.431581249999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45934.431581249999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45934.431581249999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45934.431581249999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45934.431581249999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45934.431581249999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45934.431581249999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45934.431581249999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45934.431581249999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45934.431581249999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45934.431581249999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45934.431581249999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45934.431581249999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45934.431581249999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45934.431581249999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45934.431581249999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45934.431581249999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45934.431581249999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45934.431581249999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45934.431581249999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45934.431581249999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45934.431581249999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45934.431581249999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45934.431581249999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45934.431581249999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45934.431581249999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45934.431581249999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45934.431581249999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45934.431581249999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45934.431581249999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45934.431581249999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45934.431581249999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45934.431581249999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45934.431581249999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45934.431581249999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45934.431581249999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45934.431581249999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45934.431581249999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45934.431581249999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45934.431581249999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45934.431581249999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45934.431581249999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45934.431581249999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45934.431581249999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45934.431581249999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45934.431581249999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45934.431581249999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45934.431581249999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45934.431581249999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45934.431581249999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45934.431581249999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45934.431581249999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45934.431581249999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45934.431581249999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45934.431581249999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45934.431581249999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45934.431581249999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45934.431581249999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45934.431581249999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ref="G1019:G1082" ca="1" si="16">IFERROR(NOW()-F1019,"-")</f>
        <v>45934.431581249999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45934.431581249999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45934.431581249999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45934.431581249999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45934.431581249999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45934.431581249999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45934.431581249999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45934.431581249999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45934.431581249999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45934.431581249999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45934.431581249999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45934.431581249999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45934.431581249999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45934.431581249999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45934.431581249999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45934.431581249999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45934.431581249999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45934.431581249999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45934.431581249999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45934.431581249999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45934.431581249999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45934.431581249999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45934.431581249999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45934.431581249999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45934.431581249999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45934.431581249999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45934.431581249999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45934.431581249999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45934.431581249999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45934.431581249999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45934.431581249999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45934.431581249999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45934.431581249999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45934.431581249999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45934.431581249999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45934.431581249999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45934.431581249999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45934.431581249999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45934.431581249999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45934.431581249999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45934.431581249999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45934.431581249999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45934.431581249999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45934.431581249999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45934.431581249999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45934.431581249999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45934.431581249999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45934.431581249999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45934.431581249999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45934.431581249999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45934.431581249999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45934.431581249999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45934.431581249999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45934.431581249999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45934.431581249999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45934.431581249999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45934.431581249999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45934.431581249999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45934.431581249999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45934.431581249999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45934.431581249999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45934.431581249999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45934.431581249999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45934.431581249999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ref="G1083:G1146" ca="1" si="17">IFERROR(NOW()-F1083,"-")</f>
        <v>45934.431581249999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45934.431581249999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45934.431581249999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45934.431581249999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45934.431581249999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45934.431581249999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45934.431581249999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45934.431581249999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45934.431581249999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45934.431581249999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45934.431581249999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45934.431581249999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45934.431581249999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45934.431581249999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45934.431581249999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45934.431581249999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45934.431581249999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45934.431581249999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45934.431581249999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45934.431581249999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45934.431581249999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45934.431581249999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45934.431581249999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45934.431581249999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45934.431581249999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45934.431581249999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45934.431581249999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45934.431581249999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45934.431581249999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45934.431581249999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45934.431581249999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45934.431581249999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45934.431581249999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45934.431581249999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45934.431581249999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45934.431581249999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45934.431581249999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45934.431581249999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45934.431581249999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45934.431581249999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45934.431581249999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45934.431581249999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45934.431581249999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45934.431581249999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45934.431581249999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45934.431581249999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45934.431581249999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45934.431581249999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45934.431581249999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45934.431581249999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45934.431581249999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45934.431581249999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45934.431581249999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45934.431581249999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45934.431581249999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45934.431581249999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45934.431581249999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45934.431581249999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45934.431581249999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45934.431581249999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45934.431581249999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45934.431581249999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45934.431581249999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45934.431581249999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ref="G1147:G1210" ca="1" si="18">IFERROR(NOW()-F1147,"-")</f>
        <v>45934.431581249999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45934.431581249999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45934.431581249999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45934.431581249999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45934.431581249999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45934.431581249999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45934.431581249999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45934.431581249999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45934.431581249999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45934.431581249999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45934.431581249999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45934.431581249999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45934.431581249999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45934.431581249999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45934.431581249999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45934.431581249999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45934.431581249999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45934.431581249999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45934.431581249999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45934.431581249999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45934.431581249999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45934.431581249999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45934.431581249999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45934.431581249999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45934.431581249999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45934.431581249999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45934.431581249999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45934.431581249999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45934.431581249999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45934.431581249999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45934.431581249999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45934.431581249999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45934.431581249999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45934.431581249999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45934.431581249999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45934.431581249999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45934.431581249999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45934.431581249999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45934.431581249999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45934.431581249999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45934.431581249999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45934.431581249999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45934.431581249999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45934.431581249999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45934.431581249999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45934.431581249999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45934.431581249999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45934.431581249999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45934.431581249999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45934.431581249999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45934.431581249999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45934.431581249999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45934.431581249999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45934.431581249999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45934.431581249999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45934.431581249999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45934.431581249999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45934.431581249999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45934.431581249999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45934.431581249999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45934.431581249999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45934.431581249999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45934.431581249999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45934.431581249999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ref="G1211:G1225" ca="1" si="19">IFERROR(NOW()-F1211,"-")</f>
        <v>45934.431581249999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45934.431581249999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45934.431581249999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45934.431581249999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45934.431581249999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45934.431581249999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45934.431581249999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45934.431581249999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45934.431581249999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45934.431581249999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45934.431581249999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45934.431581249999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45934.431581249999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45934.431581249999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45934.431581249999</v>
      </c>
      <c r="H1225" s="22"/>
      <c r="I1225" s="19" t="str">
        <f>IFERROR(VLOOKUP(D1225,DB!A:F,6,0),"")</f>
        <v/>
      </c>
      <c r="J1225" s="18" t="str">
        <f>IFERROR(VLOOKUP(D1225,DB!A:G,7,0),"")</f>
        <v/>
      </c>
      <c r="K1225" s="50"/>
      <c r="L1225" s="23" t="str">
        <f>IFERROR(VLOOKUP(D1225,DB!A:I,9,0),"")</f>
        <v/>
      </c>
    </row>
  </sheetData>
  <dataValidations count="2">
    <dataValidation allowBlank="1" showInputMessage="1" showErrorMessage="1" sqref="E1" xr:uid="{5914219A-CB83-432D-936A-CC0CB6F3982A}"/>
    <dataValidation type="list" allowBlank="1" showInputMessage="1" showErrorMessage="1" sqref="E2:E12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230.95086365740281</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3.5413034722223529</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45934.431581249999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45934.431581249999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45934.431581249999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45934.431581249999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45934.431581249999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45934.431581249999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45934.431581249999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45934.431581249999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45934.431581249999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45934.431581249999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45934.431581249999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45934.431581249999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45934.431581249999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45934.431581249999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45934.431581249999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45934.431581249999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45934.431581249999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45934.431581249999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45934.431581249999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45934.431581249999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45934.431581249999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45934.431581249999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45934.431581249999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45934.431581249999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45934.431581249999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45934.431581249999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45934.431581249999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45934.431581249999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45934.431581249999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45934.431581249999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45934.431581249999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45934.431581249999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45934.431581249999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45934.431581249999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42.599521064810688</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8.2427039351823623</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45934.431581249999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45934.431581249999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45934.431581249999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45934.431581249999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45934.431581249999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45934.431581249999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45934.431581249999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45934.431581249999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45934.431581249999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45934.431581249999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45934.431581249999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45934.431581249999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45934.431581249999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45934.431581249999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45934.431581249999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45934.431581249999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45934.431581249999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45934.431581249999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45934.431581249999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45934.431581249999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45934.431581249999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45934.431581249999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45934.431581249999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45934.431581249999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45934.431581249999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45934.431581249999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45934.431581249999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45934.431581249999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45934.431581249999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45934.431581249999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45934.431581249999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45934.431581249999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45934.431581249999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45934.431581249999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45934.431581249999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45934.431581249999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45934.431581249999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45934.431581249999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45934.431581249999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45934.431581249999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45934.431581249999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45934.431581249999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45934.431581249999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45934.431581249999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45934.431581249999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45934.431581249999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45934.431581249999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45934.431581249999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45934.431581249999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45934.431581249999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45934.431581249999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45934.431581249999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45934.431581249999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45934.431581249999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45934.431581249999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45934.431581249999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45934.431581249999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45934.431581249999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45934.431581249999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45934.431581249999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45934.431581249999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45934.431581249999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45934.431581249999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45934.431581249999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45934.431581249999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45934.431581249999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45934.431581249999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45934.431581249999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45934.431581249999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45934.431581249999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45934.431581249999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45934.431581249999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45934.431581249999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45934.431581249999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45934.431581249999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45934.431581249999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45934.431581249999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45934.431581249999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45934.431581249999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45934.431581249999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45934.431581249999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45934.431581249999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45934.431581249999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45934.431581249999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45934.431581249999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45934.431581249999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45934.431581249999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45934.431581249999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45934.431581249999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45934.431581249999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45934.431581249999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45934.431581249999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45934.431581249999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45934.431581249999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45934.431581249999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45934.431581249999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45934.431581249999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45934.431581249999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45934.431581249999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45934.431581249999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45934.431581249999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45934.431581249999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45934.431581249999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45934.431581249999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45934.431581249999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45934.431581249999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45934.431581249999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45934.431581249999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45934.431581249999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45934.431581249999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45934.431581249999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45934.431581249999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45934.431581249999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45934.431581249999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45934.431581249999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45934.431581249999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45934.431581249999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45934.431581249999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45934.431581249999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45934.431581249999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45934.431581249999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45934.431581249999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45934.431581249999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45934.431581249999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45934.431581249999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45934.431581249999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45934.431581249999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45934.431581249999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45934.431581249999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45934.431581249999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45934.431581249999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45934.431581249999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45934.431581249999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45934.431581249999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45934.431581249999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45934.431581249999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45934.431581249999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45934.431581249999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45934.431581249999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45934.431581249999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45934.431581249999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45934.431581249999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45934.431581249999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45934.431581249999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45934.431581249999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45934.431581249999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45934.431581249999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45934.431581249999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45934.431581249999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45934.431581249999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45934.431581249999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45934.431581249999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45934.431581249999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45934.431581249999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45934.431581249999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45934.431581249999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45934.431581249999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45934.431581249999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45934.431581249999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45934.431581249999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45934.431581249999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45934.431581249999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45934.431581249999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45934.431581249999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45934.431581249999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45934.431581249999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45934.431581249999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45934.431581249999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45934.431581249999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45934.431581249999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45934.431581249999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45934.431581249999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45934.431581249999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45934.431581249999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45934.431581249999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45934.431581249999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45934.431581249999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45934.431581249999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45934.431581249999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45934.431581249999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45934.431581249999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45934.431581249999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45934.431581249999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45934.431581249999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45934.431581249999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45934.431581249999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45934.431581249999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45934.431581249999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45934.431581249999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45934.431581249999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0.55060902777768206</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7.6587340277765179</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1.6129354166623671</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0.72625717592745787</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9">
        <f ca="1">IFERROR(NOW()-F6,"-")</f>
        <v>45934.431581249999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45934.431581249999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45934.431581249999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45934.431581249999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45934.431581249999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45934.431581249999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45934.431581249999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45934.431581249999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45934.431581249999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45934.431581249999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45934.431581249999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45934.431581249999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45934.431581249999</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45934.431581249999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45934.431581249999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45934.431581249999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45934.431581249999</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45934.431581249999</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45934.431581249999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45934.431581249999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45934.431581249999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45934.431581249999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45934.431581249999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45934.431581249999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45934.431581249999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45934.431581249999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45934.431581249999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45934.431581249999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45934.431581249999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45934.431581249999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45934.431581249999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45934.431581249999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45934.431581249999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45934.431581249999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45934.431581249999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45934.431581249999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45934.431581249999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45934.431581249999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45934.431581249999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45934.431581249999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45934.431581249999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45934.431581249999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45934.431581249999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45934.431581249999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45934.431581249999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45934.431581249999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45934.431581249999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45934.431581249999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45934.431581249999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45934.431581249999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45934.431581249999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45934.431581249999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45934.431581249999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45934.431581249999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45934.431581249999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45934.431581249999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45934.431581249999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45934.431581249999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45934.431581249999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45934.431581249999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45934.431581249999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45934.431581249999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45934.431581249999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45934.431581249999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45934.431581249999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45934.431581249999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45934.431581249999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45934.431581249999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45934.431581249999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45934.431581249999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45934.431581249999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45934.431581249999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45934.431581249999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45934.431581249999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45934.431581249999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45934.431581249999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45934.431581249999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45934.431581249999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45934.431581249999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45934.431581249999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45934.431581249999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45934.431581249999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45934.431581249999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45934.431581249999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45934.431581249999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45934.431581249999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45934.431581249999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45934.431581249999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45934.431581249999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45934.431581249999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45934.431581249999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45934.431581249999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45934.431581249999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45934.431581249999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45934.431581249999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45934.431581249999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45934.431581249999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45934.431581249999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45934.431581249999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45934.431581249999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45934.431581249999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45934.431581249999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45934.431581249999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45934.431581249999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45934.431581249999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45934.431581249999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45934.431581249999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45934.431581249999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45934.431581249999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45934.431581249999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45934.431581249999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45934.431581249999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45934.431581249999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45934.431581249999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45934.431581249999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45934.431581249999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45934.431581249999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45934.431581249999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45934.431581249999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45934.431581249999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45934.431581249999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45934.431581249999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45934.431581249999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45934.431581249999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45934.431581249999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45934.431581249999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45934.431581249999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45934.431581249999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45934.431581249999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45934.431581249999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45934.431581249999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45934.431581249999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45934.431581249999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45934.431581249999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45934.431581249999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45934.431581249999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45934.431581249999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45934.431581249999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45934.431581249999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45934.431581249999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45934.431581249999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45934.431581249999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45934.431581249999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45934.431581249999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45934.431581249999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45934.431581249999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45934.431581249999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45934.431581249999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45934.431581249999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45934.431581249999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45934.431581249999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45934.431581249999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45934.431581249999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45934.431581249999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45934.431581249999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45934.431581249999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45934.431581249999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45934.431581249999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45934.431581249999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45934.431581249999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45934.431581249999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45934.431581249999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45934.431581249999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45934.431581249999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45934.431581249999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45934.431581249999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45934.431581249999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45934.431581249999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45934.431581249999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45934.431581249999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45934.431581249999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45934.431581249999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45934.431581249999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45934.431581249999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45934.431581249999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45934.431581249999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45934.431581249999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45934.431581249999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45934.431581249999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45934.431581249999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45934.431581249999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45934.431581249999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45934.431581249999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45934.431581249999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45934.431581249999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45934.431581249999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45934.431581249999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45934.431581249999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45934.431581249999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45934.431581249999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45934.431581249999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45934.431581249999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45934.431581249999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45934.431581249999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45934.431581249999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45934.431581249999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45934.431581249999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45934.431581249999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45934.431581249999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45934.431581249999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45934.431581249999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45934.431581249999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45934.431581249999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45934.431581249999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45934.431581249999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45934.431581249999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45934.431581249999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45934.431581249999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45934.431581249999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45934.431581249999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45934.431581249999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45934.431581249999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45934.431581249999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45934.431581249999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45934.431581249999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45934.431581249999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45934.431581249999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45934.431581249999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45934.431581249999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45934.431581249999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45934.431581249999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45934.431581249999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45934.431581249999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45934.431581249999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45934.431581249999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45934.431581249999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45934.431581249999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45934.431581249999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45934.431581249999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45934.431581249999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45934.431581249999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45934.431581249999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45934.431581249999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45934.431581249999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45934.431581249999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45934.431581249999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45934.431581249999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45934.431581249999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45934.431581249999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45934.431581249999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45934.431581249999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45934.431581249999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45934.431581249999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45934.431581249999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45934.431581249999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45934.431581249999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45934.431581249999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45934.431581249999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45934.431581249999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45934.431581249999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45934.431581249999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45934.431581249999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45934.431581249999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45934.431581249999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45934.431581249999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45934.431581249999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45934.431581249999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45934.431581249999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45934.431581249999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45934.431581249999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45934.431581249999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45934.431581249999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45934.431581249999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45934.431581249999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45934.431581249999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45934.431581249999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45934.431581249999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45934.431581249999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45934.431581249999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45934.431581249999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45934.431581249999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45934.431581249999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45934.431581249999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45934.431581249999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45934.431581249999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45934.431581249999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45934.431581249999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45934.431581249999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45934.431581249999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45934.431581249999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45934.431581249999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45934.431581249999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45934.431581249999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45934.431581249999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45934.431581249999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45934.431581249999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45934.431581249999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45934.431581249999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45934.431581249999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45934.431581249999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45934.431581249999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45934.431581249999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45934.431581249999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45934.431581249999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45934.431581249999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45934.431581249999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45934.431581249999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45934.431581249999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45934.431581249999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45934.431581249999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45934.431581249999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45934.431581249999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45934.431581249999</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