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91" documentId="13_ncr:1_{F6CB121F-512D-4AA6-A0C1-0FB36C537598}" xr6:coauthVersionLast="47" xr6:coauthVersionMax="47" xr10:uidLastSave="{1923B577-F485-4EEA-A842-2329CC099529}"/>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<sst xmlns="http://schemas.openxmlformats.org/spreadsheetml/2006/main" count="178591" uniqueCount="39081">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</sst>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tabSelected="1" workbookViewId="0">
      <selection activeCell="F7" sqref="F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285.28388865740999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4.7885761574070784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45948.232314583336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45948.232314583336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45948.232314583336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45948.232314583336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45948.232314583336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45948.232314583336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45948.232314583336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45948.232314583336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45948.232314583336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45948.232314583336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45948.232314583336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45948.232314583336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45948.232314583336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45948.232314583336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45948.232314583336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45948.232314583336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45948.232314583336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45948.232314583336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45948.232314583336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45948.232314583336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45948.232314583336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45948.232314583336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45948.232314583336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45948.232314583336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45948.232314583336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45948.232314583336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45948.232314583336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45948.232314583336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45948.232314583336</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45948.232314583336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45948.232314583336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45948.232314583336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45948.232314583336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45948.232314583336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45948.232314583336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45948.232314583336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45948.232314583336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45948.232314583336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45948.232314583336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45948.232314583336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45948.232314583336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45948.232314583336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45948.232314583336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45948.232314583336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45948.232314583336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45948.232314583336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45948.232314583336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45948.232314583336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45948.232314583336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45948.232314583336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45948.232314583336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45948.232314583336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45948.232314583336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45948.232314583336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45948.232314583336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45948.232314583336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45948.232314583336</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45948.232314583336</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45948.232314583336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45948.232314583336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45948.232314583336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45948.232314583336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45948.232314583336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45948.232314583336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45948.232314583336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45948.232314583336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45948.232314583336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45948.232314583336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45948.232314583336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45948.232314583336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45948.232314583336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45948.232314583336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45948.232314583336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45948.232314583336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45948.232314583336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45948.232314583336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45948.232314583336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45948.232314583336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45948.232314583336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45948.232314583336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45948.232314583336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45948.232314583336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45948.232314583336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45948.232314583336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45948.232314583336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45948.232314583336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45948.232314583336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45948.232314583336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45948.232314583336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45948.232314583336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45948.232314583336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45948.232314583336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45948.232314583336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45948.232314583336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45948.232314583336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45948.232314583336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45948.232314583336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45948.232314583336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45948.232314583336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45948.232314583336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45948.232314583336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45948.232314583336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45948.232314583336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45948.232314583336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45948.232314583336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45948.232314583336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45948.232314583336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45948.232314583336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45948.232314583336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45948.232314583336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45948.232314583336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45948.232314583336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45948.232314583336</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45948.232314583336</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2AAE65B1-2429-45C3-98D8-62C74798ACDA}"/>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141.50523125000473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123.23247662037465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3.7365391203711624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0.44828680555656319</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45948.232314583336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45948.232314583336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45948.232314583336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45948.232314583336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45948.232314583336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45948.232314583336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45948.232314583336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45948.232314583336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45948.232314583336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45948.232314583336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45948.232314583336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45948.232314583336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45948.232314583336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45948.232314583336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45948.232314583336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45948.232314583336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45948.232314583336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45948.232314583336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45948.232314583336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45948.232314583336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45948.232314583336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45948.232314583336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45948.232314583336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45948.232314583336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45948.232314583336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45948.232314583336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45948.232314583336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45948.232314583336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45948.232314583336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45948.232314583336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45948.232314583336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45948.232314583336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45948.232314583336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45948.232314583336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45948.232314583336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45948.232314583336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45948.232314583336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45948.232314583336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45948.232314583336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45948.232314583336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45948.232314583336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45948.232314583336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45948.232314583336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45948.232314583336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45948.232314583336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45948.232314583336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45948.232314583336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45948.232314583336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45948.232314583336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45948.232314583336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45948.232314583336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45948.232314583336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45948.232314583336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45948.232314583336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45948.232314583336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45948.232314583336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45948.232314583336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45948.232314583336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45948.232314583336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45948.232314583336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45948.232314583336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45948.232314583336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45948.232314583336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45948.232314583336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45948.232314583336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45948.232314583336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45948.232314583336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45948.232314583336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45948.232314583336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45948.232314583336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45948.232314583336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45948.232314583336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45948.232314583336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45948.232314583336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45948.232314583336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45948.232314583336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45948.232314583336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45948.232314583336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45948.232314583336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45948.232314583336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45948.232314583336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45948.232314583336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45948.232314583336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45948.232314583336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45948.232314583336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45948.232314583336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45948.232314583336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45948.232314583336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45948.232314583336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45948.232314583336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45948.232314583336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45948.232314583336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45948.232314583336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45948.232314583336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45948.232314583336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45948.232314583336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45948.232314583336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45948.232314583336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45948.232314583336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45948.232314583336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45948.232314583336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45948.232314583336</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45948.232314583336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45948.232314583336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45948.232314583336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45948.232314583336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45948.232314583336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45948.232314583336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45948.232314583336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45948.232314583336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45948.232314583336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45948.232314583336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45948.232314583336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45948.232314583336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45948.232314583336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45948.232314583336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45948.232314583336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45948.232314583336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45948.232314583336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45948.232314583336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45948.232314583336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45948.232314583336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45948.232314583336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45948.232314583336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45948.232314583336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45948.232314583336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45948.232314583336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45948.232314583336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45948.232314583336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45948.232314583336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45948.232314583336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45948.232314583336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45948.232314583336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45948.232314583336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45948.232314583336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45948.232314583336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45948.232314583336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45948.232314583336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45948.232314583336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45948.232314583336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45948.232314583336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45948.232314583336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45948.232314583336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45948.232314583336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45948.232314583336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45948.232314583336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45948.232314583336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45948.232314583336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45948.232314583336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45948.232314583336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45948.232314583336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45948.232314583336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45948.232314583336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45948.232314583336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45948.232314583336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45948.232314583336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45948.232314583336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45948.232314583336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45948.232314583336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45948.232314583336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45948.232314583336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45948.232314583336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45948.232314583336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45948.232314583336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45948.232314583336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45948.232314583336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45948.232314583336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45948.232314583336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45948.232314583336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45948.232314583336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45948.232314583336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45948.232314583336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45948.232314583336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45948.232314583336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45948.232314583336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45948.232314583336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45948.232314583336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45948.232314583336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45948.232314583336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45948.232314583336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45948.232314583336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45948.232314583336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45948.232314583336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45948.232314583336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45948.232314583336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45948.232314583336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45948.232314583336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45948.232314583336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45948.232314583336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45948.232314583336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45948.232314583336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45948.232314583336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45948.232314583336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45948.232314583336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45948.232314583336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45948.232314583336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45948.232314583336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45948.232314583336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45948.232314583336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45948.232314583336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45948.232314583336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45948.232314583336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45948.232314583336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45948.232314583336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45948.232314583336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45948.232314583336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45948.232314583336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45948.232314583336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45948.232314583336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45948.232314583336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45948.232314583336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45948.232314583336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45948.232314583336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45948.232314583336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45948.232314583336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45948.232314583336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45948.232314583336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45948.232314583336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45948.232314583336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45948.232314583336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45948.232314583336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45948.232314583336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45948.232314583336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45948.232314583336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45948.232314583336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45948.232314583336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45948.232314583336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45948.232314583336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45948.232314583336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45948.232314583336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45948.232314583336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45948.232314583336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45948.232314583336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45948.232314583336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45948.232314583336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45948.232314583336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45948.232314583336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45948.232314583336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45948.232314583336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45948.232314583336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45948.232314583336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45948.232314583336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45948.232314583336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45948.232314583336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45948.232314583336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45948.232314583336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45948.232314583336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45948.232314583336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45948.232314583336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45948.232314583336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45948.232314583336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45948.232314583336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45948.232314583336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45948.232314583336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45948.232314583336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45948.232314583336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45948.232314583336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45948.232314583336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45948.232314583336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45948.232314583336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45948.232314583336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45948.232314583336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45948.232314583336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45948.232314583336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45948.232314583336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45948.232314583336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45948.232314583336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45948.232314583336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45948.232314583336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45948.232314583336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45948.232314583336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45948.232314583336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45948.232314583336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45948.232314583336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45948.232314583336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45948.232314583336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45948.232314583336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45948.232314583336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45948.232314583336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45948.232314583336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45948.232314583336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45948.232314583336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45948.232314583336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45948.232314583336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45948.232314583336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45948.232314583336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45948.232314583336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45948.232314583336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45948.232314583336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45948.232314583336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45948.232314583336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45948.232314583336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45948.232314583336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45948.232314583336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45948.232314583336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45948.232314583336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45948.232314583336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45948.232314583336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45948.232314583336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45948.232314583336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45948.232314583336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45948.232314583336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45948.232314583336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45948.232314583336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45948.232314583336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45948.232314583336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45948.232314583336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45948.232314583336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45948.232314583336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45948.232314583336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45948.232314583336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45948.232314583336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45948.232314583336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45948.232314583336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45948.232314583336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45948.232314583336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45948.232314583336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45948.232314583336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45948.232314583336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45948.232314583336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45948.232314583336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45948.232314583336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45948.232314583336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45948.232314583336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45948.232314583336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45948.232314583336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45948.232314583336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45948.232314583336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45948.232314583336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45948.232314583336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45948.232314583336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45948.232314583336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45948.232314583336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45948.232314583336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45948.232314583336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45948.232314583336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45948.232314583336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45948.232314583336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45948.232314583336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45948.232314583336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45948.232314583336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45948.232314583336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45948.232314583336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45948.232314583336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45948.232314583336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45948.232314583336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45948.232314583336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45948.232314583336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45948.232314583336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45948.232314583336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45948.232314583336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45948.232314583336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45948.232314583336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45948.232314583336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45948.232314583336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45948.232314583336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45948.232314583336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45948.232314583336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45948.232314583336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45948.232314583336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45948.232314583336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45948.232314583336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45948.232314583336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45948.232314583336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45948.232314583336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45948.232314583336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45948.232314583336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45948.232314583336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45948.232314583336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45948.232314583336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45948.232314583336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45948.232314583336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45948.232314583336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45948.232314583336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45948.232314583336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45948.232314583336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45948.232314583336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45948.232314583336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45948.232314583336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45948.232314583336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45948.232314583336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45948.232314583336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45948.232314583336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45948.232314583336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45948.232314583336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45948.232314583336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45948.232314583336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45948.232314583336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45948.232314583336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45948.232314583336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45948.232314583336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45948.232314583336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45948.232314583336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45948.232314583336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45948.232314583336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45948.232314583336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45948.232314583336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45948.232314583336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45948.232314583336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45948.232314583336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45948.232314583336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45948.232314583336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45948.232314583336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45948.232314583336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45948.232314583336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45948.232314583336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45948.232314583336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45948.232314583336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45948.232314583336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45948.232314583336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45948.232314583336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45948.232314583336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45948.232314583336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45948.232314583336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45948.232314583336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45948.232314583336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45948.232314583336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45948.232314583336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45948.232314583336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45948.232314583336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45948.232314583336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45948.232314583336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45948.232314583336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45948.232314583336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45948.232314583336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45948.232314583336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45948.232314583336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45948.232314583336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45948.232314583336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45948.232314583336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45948.232314583336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45948.232314583336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45948.232314583336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45948.232314583336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45948.232314583336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45948.232314583336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45948.232314583336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45948.232314583336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45948.232314583336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45948.232314583336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45948.232314583336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45948.232314583336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45948.232314583336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45948.232314583336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45948.232314583336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45948.232314583336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45948.232314583336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45948.232314583336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45948.232314583336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45948.232314583336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45948.232314583336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45948.232314583336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45948.232314583336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45948.232314583336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45948.232314583336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45948.232314583336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45948.232314583336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45948.232314583336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45948.232314583336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45948.232314583336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45948.232314583336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45948.232314583336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45948.232314583336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45948.232314583336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45948.232314583336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45948.232314583336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45948.232314583336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45948.232314583336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45948.232314583336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45948.232314583336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45948.232314583336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45948.232314583336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45948.232314583336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45948.232314583336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45948.232314583336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45948.232314583336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45948.232314583336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45948.232314583336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45948.232314583336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45948.232314583336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45948.232314583336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45948.232314583336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45948.232314583336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45948.232314583336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45948.232314583336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45948.232314583336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45948.232314583336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45948.232314583336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45948.232314583336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45948.232314583336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45948.232314583336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45948.232314583336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45948.232314583336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45948.232314583336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45948.232314583336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45948.232314583336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45948.232314583336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45948.232314583336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45948.232314583336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45948.232314583336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45948.232314583336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45948.232314583336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45948.232314583336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45948.232314583336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45948.232314583336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45948.232314583336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45948.232314583336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45948.232314583336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45948.232314583336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45948.232314583336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45948.232314583336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45948.232314583336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45948.232314583336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45948.232314583336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45948.232314583336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45948.232314583336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45948.232314583336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45948.232314583336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45948.232314583336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45948.232314583336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45948.232314583336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45948.232314583336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45948.232314583336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45948.232314583336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45948.232314583336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45948.232314583336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45948.232314583336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45948.232314583336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45948.232314583336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45948.232314583336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45948.232314583336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45948.232314583336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45948.232314583336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45948.232314583336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45948.232314583336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45948.232314583336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45948.232314583336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45948.232314583336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45948.232314583336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45948.232314583336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45948.232314583336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45948.232314583336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45948.232314583336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45948.232314583336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45948.232314583336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45948.232314583336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45948.232314583336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45948.232314583336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45948.232314583336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45948.232314583336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45948.232314583336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45948.232314583336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45948.232314583336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45948.232314583336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45948.232314583336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45948.232314583336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45948.232314583336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45948.232314583336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45948.232314583336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45948.232314583336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45948.232314583336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45948.232314583336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45948.232314583336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45948.232314583336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45948.232314583336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45948.232314583336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45948.232314583336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45948.232314583336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45948.232314583336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45948.232314583336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45948.232314583336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45948.232314583336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45948.232314583336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45948.232314583336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45948.232314583336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45948.232314583336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45948.232314583336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45948.232314583336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45948.232314583336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45948.232314583336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45948.232314583336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45948.232314583336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45948.232314583336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45948.232314583336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45948.232314583336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45948.232314583336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45948.232314583336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45948.232314583336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45948.232314583336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45948.232314583336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45948.232314583336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45948.232314583336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45948.232314583336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45948.232314583336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45948.232314583336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45948.232314583336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45948.232314583336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45948.232314583336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45948.232314583336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45948.232314583336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45948.232314583336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45948.232314583336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45948.232314583336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45948.232314583336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45948.232314583336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45948.232314583336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45948.232314583336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45948.232314583336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45948.232314583336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45948.232314583336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45948.232314583336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45948.232314583336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45948.232314583336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45948.232314583336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45948.232314583336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45948.232314583336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45948.232314583336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45948.232314583336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45948.232314583336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45948.232314583336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45948.232314583336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45948.232314583336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45948.232314583336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45948.232314583336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45948.232314583336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45948.232314583336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45948.232314583336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45948.232314583336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45948.232314583336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45948.232314583336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45948.232314583336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45948.232314583336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45948.232314583336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45948.232314583336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45948.232314583336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45948.232314583336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45948.232314583336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45948.232314583336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45948.232314583336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45948.232314583336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45948.232314583336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45948.232314583336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45948.232314583336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45948.232314583336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45948.232314583336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45948.232314583336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45948.232314583336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45948.232314583336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45948.232314583336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45948.232314583336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45948.232314583336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45948.232314583336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45948.232314583336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45948.232314583336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45948.232314583336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45948.232314583336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45948.232314583336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45948.232314583336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45948.232314583336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45948.232314583336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45948.232314583336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45948.232314583336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45948.232314583336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45948.232314583336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45948.232314583336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45948.232314583336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45948.232314583336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45948.232314583336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45948.232314583336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45948.232314583336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45948.232314583336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45948.232314583336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45948.232314583336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45948.232314583336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45948.232314583336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45948.232314583336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45948.232314583336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45948.232314583336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45948.232314583336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45948.232314583336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45948.232314583336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45948.232314583336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45948.232314583336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45948.232314583336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45948.232314583336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45948.232314583336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45948.232314583336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45948.232314583336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45948.232314583336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45948.232314583336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45948.232314583336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45948.232314583336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45948.232314583336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45948.232314583336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45948.232314583336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45948.232314583336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45948.232314583336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45948.232314583336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45948.232314583336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45948.232314583336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45948.232314583336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45948.232314583336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45948.232314583336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45948.232314583336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45948.232314583336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45948.232314583336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45948.232314583336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45948.232314583336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45948.232314583336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45948.232314583336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45948.232314583336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45948.232314583336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45948.232314583336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45948.232314583336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45948.232314583336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45948.232314583336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45948.232314583336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45948.232314583336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45948.232314583336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45948.232314583336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45948.232314583336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45948.232314583336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45948.232314583336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45948.232314583336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45948.232314583336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45948.232314583336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45948.232314583336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45948.232314583336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45948.232314583336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45948.232314583336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45948.232314583336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45948.232314583336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45948.232314583336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45948.232314583336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45948.232314583336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45948.232314583336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45948.232314583336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45948.232314583336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45948.232314583336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45948.232314583336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45948.232314583336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45948.232314583336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45948.232314583336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45948.232314583336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45948.232314583336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45948.232314583336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45948.232314583336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45948.232314583336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45948.232314583336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45948.232314583336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45948.232314583336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45948.232314583336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45948.232314583336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45948.232314583336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45948.232314583336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45948.232314583336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45948.232314583336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45948.232314583336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45948.232314583336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45948.232314583336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45948.232314583336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45948.232314583336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45948.232314583336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45948.232314583336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45948.232314583336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45948.232314583336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45948.232314583336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45948.232314583336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45948.232314583336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45948.232314583336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45948.232314583336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45948.232314583336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45948.232314583336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45948.232314583336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45948.232314583336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45948.232314583336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45948.232314583336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45948.232314583336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45948.232314583336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45948.232314583336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45948.232314583336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45948.232314583336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45948.232314583336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45948.232314583336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45948.232314583336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45948.232314583336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45948.232314583336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45948.232314583336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45948.232314583336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45948.232314583336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45948.232314583336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45948.232314583336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45948.232314583336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45948.232314583336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45948.232314583336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45948.232314583336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45948.232314583336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45948.232314583336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45948.232314583336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45948.232314583336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45948.232314583336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45948.232314583336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45948.232314583336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45948.232314583336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45948.232314583336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45948.232314583336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45948.232314583336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45948.232314583336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45948.232314583336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45948.232314583336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45948.232314583336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45948.232314583336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45948.232314583336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45948.232314583336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45948.232314583336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45948.232314583336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45948.232314583336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45948.232314583336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45948.232314583336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45948.232314583336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45948.232314583336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45948.232314583336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45948.232314583336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45948.232314583336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45948.232314583336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45948.232314583336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45948.232314583336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45948.232314583336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45948.232314583336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45948.232314583336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45948.232314583336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45948.232314583336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45948.232314583336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45948.232314583336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45948.232314583336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45948.232314583336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45948.232314583336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45948.232314583336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45948.232314583336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45948.232314583336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45948.232314583336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45948.232314583336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45948.232314583336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45948.232314583336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45948.232314583336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45948.232314583336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45948.232314583336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45948.232314583336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45948.232314583336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45948.232314583336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45948.232314583336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45948.232314583336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45948.232314583336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45948.232314583336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45948.232314583336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45948.232314583336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45948.232314583336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45948.232314583336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45948.232314583336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45948.232314583336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45948.232314583336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45948.232314583336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45948.232314583336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45948.232314583336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45948.232314583336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45948.232314583336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45948.232314583336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45948.232314583336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45948.232314583336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45948.232314583336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45948.232314583336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45948.232314583336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45948.232314583336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45948.232314583336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45948.232314583336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45948.232314583336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45948.232314583336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45948.232314583336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45948.232314583336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45948.232314583336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45948.232314583336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45948.232314583336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45948.232314583336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45948.232314583336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45948.232314583336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45948.232314583336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45948.232314583336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45948.232314583336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45948.232314583336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45948.232314583336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45948.232314583336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45948.232314583336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45948.232314583336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45948.232314583336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45948.232314583336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45948.232314583336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45948.232314583336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45948.232314583336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45948.232314583336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45948.232314583336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45948.232314583336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45948.232314583336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45948.232314583336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45948.232314583336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45948.232314583336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45948.232314583336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45948.232314583336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45948.232314583336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45948.232314583336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45948.232314583336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45948.232314583336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45948.232314583336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45948.232314583336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45948.232314583336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45948.232314583336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45948.232314583336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45948.232314583336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45948.232314583336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45948.232314583336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45948.232314583336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45948.232314583336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45948.232314583336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45948.232314583336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45948.232314583336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45948.232314583336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45948.232314583336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45948.232314583336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45948.232314583336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45948.232314583336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45948.232314583336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45948.232314583336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45948.232314583336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45948.232314583336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45948.232314583336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45948.232314583336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45948.232314583336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45948.232314583336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45948.232314583336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45948.232314583336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45948.232314583336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45948.232314583336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45948.232314583336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45948.232314583336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45948.232314583336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45948.232314583336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45948.232314583336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45948.232314583336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45948.232314583336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45948.232314583336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45948.232314583336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45948.232314583336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45948.232314583336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45948.232314583336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45948.232314583336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45948.232314583336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45948.232314583336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45948.232314583336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45948.232314583336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45948.232314583336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45948.232314583336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45948.232314583336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45948.232314583336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45948.232314583336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45948.232314583336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45948.232314583336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45948.232314583336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45948.232314583336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45948.232314583336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45948.232314583336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45948.232314583336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45948.232314583336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45948.232314583336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45948.232314583336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45948.232314583336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45948.232314583336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45948.232314583336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45948.232314583336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45948.232314583336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45948.232314583336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45948.232314583336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45948.232314583336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45948.232314583336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45948.232314583336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45948.232314583336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45948.232314583336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45948.232314583336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45948.232314583336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45948.232314583336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45948.232314583336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45948.232314583336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45948.232314583336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45948.232314583336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45948.232314583336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45948.232314583336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45948.232314583336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45948.232314583336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45948.232314583336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45948.232314583336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45948.232314583336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45948.232314583336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45948.232314583336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45948.232314583336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45948.232314583336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45948.232314583336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45948.232314583336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45948.232314583336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45948.232314583336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45948.232314583336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45948.232314583336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45948.232314583336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45948.232314583336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45948.232314583336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45948.232314583336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45948.232314583336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45948.232314583336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45948.232314583336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45948.232314583336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45948.232314583336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45948.232314583336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45948.232314583336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45948.232314583336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45948.232314583336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45948.232314583336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45948.232314583336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45948.232314583336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45948.232314583336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45948.232314583336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45948.232314583336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45948.232314583336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45948.232314583336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45948.232314583336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45948.232314583336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45948.232314583336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45948.232314583336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45948.232314583336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45948.232314583336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45948.232314583336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45948.232314583336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45948.232314583336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45948.232314583336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45948.232314583336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45948.232314583336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45948.232314583336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45948.232314583336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45948.232314583336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45948.232314583336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45948.232314583336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45948.232314583336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45948.232314583336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45948.232314583336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45948.232314583336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45948.232314583336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45948.232314583336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45948.232314583336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45948.232314583336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45948.232314583336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45948.232314583336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45948.232314583336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45948.232314583336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45948.232314583336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45948.232314583336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45948.232314583336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45948.232314583336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45948.232314583336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45948.232314583336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45948.232314583336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45948.232314583336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45948.232314583336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45948.232314583336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45948.232314583336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45948.232314583336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45948.232314583336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45948.232314583336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45948.232314583336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45948.232314583336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45948.232314583336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45948.232314583336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45948.232314583336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45948.232314583336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45948.232314583336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45948.232314583336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45948.232314583336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45948.232314583336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45948.232314583336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45948.232314583336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45948.232314583336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45948.232314583336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45948.232314583336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45948.232314583336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45948.232314583336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45948.232314583336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45948.232314583336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45948.232314583336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45948.232314583336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45948.232314583336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45948.232314583336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45948.232314583336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45948.232314583336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45948.232314583336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45948.232314583336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45948.232314583336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45948.232314583336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45948.232314583336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45948.232314583336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45948.232314583336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45948.232314583336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45948.232314583336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45948.232314583336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45948.232314583336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45948.232314583336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45948.232314583336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45948.232314583336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45948.232314583336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45948.232314583336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45948.232314583336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45948.232314583336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45948.232314583336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45948.232314583336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45948.232314583336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45948.232314583336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45948.232314583336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45948.232314583336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45948.232314583336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45948.232314583336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45948.232314583336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45948.232314583336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45948.232314583336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45948.232314583336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45948.232314583336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45948.232314583336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45948.232314583336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45948.232314583336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45948.232314583336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45948.232314583336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45948.232314583336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45948.232314583336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45948.232314583336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45948.232314583336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45948.232314583336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45948.232314583336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45948.232314583336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45948.232314583336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45948.232314583336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45948.232314583336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45948.232314583336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45948.232314583336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45948.232314583336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45948.232314583336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45948.232314583336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45948.232314583336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45948.232314583336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45948.232314583336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45948.232314583336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45948.232314583336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45948.232314583336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45948.232314583336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45948.232314583336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45948.232314583336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45948.232314583336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45948.232314583336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45948.232314583336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45948.232314583336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45948.232314583336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45948.232314583336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45948.232314583336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45948.232314583336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45948.232314583336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45948.232314583336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45948.232314583336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45948.232314583336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45948.232314583336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45948.232314583336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45948.232314583336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45948.232314583336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45948.232314583336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45948.232314583336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45948.232314583336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45948.232314583336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45948.232314583336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45948.232314583336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45948.232314583336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45948.232314583336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45948.232314583336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45948.232314583336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45948.232314583336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45948.232314583336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45948.232314583336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45948.232314583336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45948.232314583336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45948.232314583336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45948.232314583336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45948.232314583336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45948.232314583336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45948.232314583336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45948.232314583336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45948.232314583336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45948.232314583336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45948.232314583336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45948.232314583336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45948.232314583336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45948.232314583336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45948.232314583336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45948.232314583336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45948.232314583336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45948.232314583336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45948.232314583336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45948.232314583336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45948.232314583336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45948.232314583336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45948.232314583336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45948.232314583336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45948.232314583336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45948.232314583336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45948.232314583336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45948.232314583336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45948.232314583336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45948.232314583336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45948.232314583336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45948.232314583336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45948.232314583336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45948.232314583336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45948.232314583336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45948.232314583336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45948.232314583336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45948.232314583336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45948.232314583336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45948.232314583336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45948.232314583336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45948.232314583336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45948.232314583336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45948.232314583336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45948.232314583336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45948.232314583336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45948.232314583336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45948.232314583336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45948.232314583336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45948.232314583336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45948.232314583336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45948.232314583336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45948.232314583336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45948.232314583336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45948.232314583336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45948.232314583336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45948.232314583336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45948.232314583336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45948.232314583336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45948.232314583336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45948.232314583336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45948.232314583336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45948.232314583336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45948.232314583336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45948.232314583336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45948.232314583336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45948.232314583336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244.75159699073993</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0.73722199074109085</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0.23104143518867204</v>
      </c>
      <c r="H4" s="128">
        <v>45947.995509259257</v>
      </c>
      <c r="I4" s="124" t="str">
        <f>IFERROR(VLOOKUP(D4,DB!A:F,6,0),"")</f>
        <v>Generator-SG</v>
      </c>
      <c r="J4" s="124" t="str">
        <f>IFERROR(VLOOKUP(D4,DB!A:G,7,0),"")</f>
        <v>Dead</v>
      </c>
      <c r="K4" s="130" t="s">
        <v>39061</v>
      </c>
      <c r="L4" s="126" t="str">
        <f>IFERROR(VLOOKUP(D4,DB!A:I,9,0),"")</f>
        <v>Latis</v>
      </c>
    </row>
    <row r="5" spans="1:16" s="113" customFormat="1" ht="15" customHeight="1">
      <c r="A5" s="99" t="s">
        <v>39062</v>
      </c>
      <c r="B5" s="99" t="str">
        <f>IFERROR(VLOOKUP(D5,DB!A:K,11,0),"")</f>
        <v>R4</v>
      </c>
      <c r="C5" s="100">
        <v>1</v>
      </c>
      <c r="D5" s="96" t="s">
        <v>24605</v>
      </c>
      <c r="E5" s="101" t="s">
        <v>39045</v>
      </c>
      <c r="F5" s="102">
        <v>45948.094629629632</v>
      </c>
      <c r="G5" s="171">
        <f ca="1">IFERROR(NOW()-F5,"")</f>
        <v>0.13768495370459277</v>
      </c>
      <c r="H5" s="102">
        <v>45948.088518518518</v>
      </c>
      <c r="I5" s="99" t="str">
        <f>IFERROR(VLOOKUP(D5,DB!A:F,6,0),"")</f>
        <v>SCECO</v>
      </c>
      <c r="J5" s="99" t="str">
        <f>IFERROR(VLOOKUP(D5,DB!A:G,7,0),"")</f>
        <v>Dead</v>
      </c>
      <c r="K5" s="104" t="s">
        <v>39063</v>
      </c>
      <c r="L5" s="96" t="str">
        <f>IFERROR(VLOOKUP(D5,DB!A:I,9,0),"")</f>
        <v>Latis</v>
      </c>
    </row>
    <row r="6" spans="1:16" ht="15" customHeight="1">
      <c r="A6" s="124"/>
      <c r="B6" s="124" t="str">
        <f>IFERROR(VLOOKUP(D6,DB!A:K,11,0),"")</f>
        <v/>
      </c>
      <c r="C6" s="125"/>
      <c r="D6" s="126" t="s">
        <v>39064</v>
      </c>
      <c r="E6" s="101"/>
      <c r="F6" s="128"/>
      <c r="G6" s="129">
        <f ca="1">IFERROR(NOW()-F6,"")</f>
        <v>45948.232314583336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45948.232314583336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45948.232314583336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45948.232314583336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45948.232314583336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45948.232314583336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45948.232314583336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45948.232314583336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45948.232314583336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45948.232314583336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45948.232314583336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45948.232314583336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45948.232314583336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45948.232314583336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45948.232314583336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45948.232314583336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45948.232314583336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45948.232314583336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45948.232314583336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45948.232314583336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45948.232314583336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45948.232314583336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45948.232314583336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45948.232314583336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45948.232314583336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45948.232314583336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45948.232314583336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45948.232314583336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45948.232314583336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45948.232314583336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45948.232314583336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45948.232314583336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45948.232314583336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45948.232314583336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45948.232314583336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45948.232314583336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45948.232314583336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45948.232314583336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45948.232314583336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45948.232314583336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45948.232314583336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45948.232314583336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45948.232314583336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45948.232314583336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45948.232314583336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45948.232314583336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45948.232314583336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45948.232314583336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45948.232314583336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45948.232314583336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45948.232314583336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45948.232314583336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45948.232314583336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45948.232314583336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45948.232314583336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45948.232314583336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45948.232314583336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45948.232314583336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45948.232314583336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45948.232314583336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45948.232314583336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45948.232314583336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45948.232314583336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45948.232314583336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45948.232314583336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45948.232314583336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45948.232314583336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45948.232314583336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45948.232314583336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45948.232314583336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45948.232314583336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45948.232314583336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45948.232314583336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45948.232314583336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45948.232314583336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45948.232314583336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45948.232314583336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45948.232314583336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45948.232314583336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45948.232314583336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45948.232314583336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45948.232314583336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45948.232314583336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45948.232314583336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45948.232314583336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45948.232314583336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45948.232314583336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45948.232314583336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45948.232314583336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45948.232314583336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45948.232314583336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45948.232314583336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45948.232314583336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45948.232314583336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45948.232314583336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45948.232314583336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45948.232314583336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45948.232314583336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45948.232314583336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45948.232314583336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45948.232314583336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45948.232314583336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45948.232314583336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45948.232314583336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45948.232314583336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45948.232314583336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45948.232314583336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45948.232314583336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45948.232314583336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45948.232314583336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45948.232314583336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45948.232314583336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45948.232314583336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45948.232314583336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45948.232314583336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45948.232314583336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45948.232314583336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45948.232314583336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45948.232314583336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45948.232314583336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45948.232314583336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45948.232314583336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45948.232314583336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45948.232314583336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45948.232314583336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45948.232314583336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45948.232314583336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45948.232314583336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45948.232314583336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45948.232314583336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45948.232314583336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45948.232314583336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45948.232314583336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45948.232314583336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45948.232314583336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45948.232314583336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45948.232314583336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45948.232314583336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45948.232314583336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45948.232314583336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45948.232314583336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45948.232314583336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45948.232314583336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45948.232314583336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45948.232314583336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45948.232314583336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45948.232314583336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45948.232314583336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45948.232314583336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45948.232314583336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45948.232314583336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45948.232314583336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45948.232314583336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45948.232314583336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45948.232314583336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45948.232314583336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45948.232314583336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45948.232314583336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45948.232314583336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45948.232314583336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45948.232314583336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45948.232314583336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45948.232314583336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45948.232314583336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45948.232314583336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45948.232314583336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45948.232314583336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45948.232314583336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45948.232314583336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45948.232314583336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45948.232314583336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45948.232314583336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45948.232314583336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45948.232314583336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45948.232314583336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45948.232314583336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45948.232314583336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45948.232314583336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45948.232314583336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45948.232314583336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45948.232314583336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45948.232314583336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45948.232314583336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45948.232314583336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45948.232314583336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45948.232314583336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45948.232314583336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45948.232314583336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45948.232314583336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45948.232314583336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45948.232314583336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45948.232314583336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45948.232314583336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45948.232314583336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45948.232314583336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45948.232314583336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45948.232314583336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45948.232314583336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45948.232314583336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45948.232314583336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45948.232314583336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45948.232314583336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45948.232314583336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45948.232314583336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45948.232314583336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45948.232314583336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45948.232314583336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45948.232314583336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45948.232314583336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45948.232314583336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45948.232314583336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45948.232314583336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45948.232314583336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45948.232314583336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45948.232314583336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45948.232314583336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45948.232314583336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45948.232314583336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45948.232314583336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45948.232314583336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45948.232314583336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45948.232314583336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45948.232314583336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45948.232314583336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45948.232314583336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45948.232314583336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45948.232314583336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45948.232314583336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45948.232314583336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45948.232314583336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45948.232314583336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45948.232314583336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45948.232314583336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45948.232314583336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45948.232314583336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45948.232314583336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45948.232314583336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45948.232314583336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45948.232314583336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45948.232314583336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45948.232314583336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45948.232314583336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45948.232314583336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45948.232314583336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45948.232314583336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45948.232314583336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45948.232314583336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45948.232314583336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45948.232314583336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45948.232314583336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45948.232314583336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45948.232314583336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45948.232314583336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45948.232314583336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45948.232314583336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45948.232314583336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45948.232314583336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45948.232314583336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45948.232314583336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45948.232314583336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45948.232314583336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45948.232314583336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45948.232314583336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45948.232314583336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45948.232314583336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45948.232314583336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45948.232314583336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45948.232314583336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45948.232314583336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45948.232314583336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45948.232314583336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45948.232314583336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45948.232314583336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45948.232314583336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45948.232314583336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45948.232314583336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45948.232314583336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45948.232314583336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45948.232314583336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45948.232314583336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45948.232314583336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45948.232314583336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45948.232314583336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45948.232314583336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45948.232314583336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45948.232314583336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45948.232314583336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45948.232314583336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45948.232314583336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45948.232314583336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45948.232314583336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45948.232314583336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45948.232314583336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45948.232314583336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45948.232314583336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45948.232314583336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45948.232314583336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45948.232314583336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45948.232314583336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45948.232314583336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45948.232314583336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45948.232314583336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45948.232314583336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45948.232314583336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45948.232314583336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45948.232314583336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45948.232314583336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45948.232314583336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45948.232314583336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45948.232314583336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45948.232314583336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45948.232314583336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45948.232314583336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45948.232314583336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45948.232314583336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45948.232314583336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45948.232314583336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45948.232314583336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45948.232314583336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45948.232314583336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45948.232314583336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45948.232314583336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45948.232314583336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45948.232314583336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45948.232314583336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45948.232314583336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45948.232314583336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45948.232314583336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45948.232314583336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45948.232314583336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45948.232314583336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45948.232314583336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45948.232314583336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56.400254398147808</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22.043437268519483</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3.4607405092610861</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13" ca="1" si="2">IFERROR(NOW()-F5,"")</f>
        <v>0.73450208333815681</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45948.232314583336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45948.232314583336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45948.232314583336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45948.232314583336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45948.232314583336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45948.232314583336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45948.232314583336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45948.232314583336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45948.232314583336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45948.232314583336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45948.232314583336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45948.232314583336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45948.232314583336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45948.232314583336</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45948.232314583336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45948.232314583336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45948.232314583336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45948.232314583336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45948.232314583336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45948.232314583336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45948.232314583336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45948.232314583336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45948.232314583336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45948.232314583336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45948.232314583336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45948.232314583336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45948.232314583336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45948.232314583336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45948.232314583336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45948.232314583336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45948.232314583336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45948.232314583336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45948.232314583336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45948.232314583336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45948.232314583336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45948.232314583336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45948.232314583336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45948.232314583336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45948.232314583336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45948.232314583336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45948.232314583336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45948.232314583336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45948.232314583336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45948.232314583336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45948.232314583336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45948.232314583336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45948.232314583336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45948.232314583336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45948.232314583336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45948.232314583336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45948.232314583336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45948.232314583336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45948.232314583336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45948.232314583336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45948.232314583336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45948.232314583336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45948.232314583336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45948.232314583336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45948.232314583336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45948.232314583336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45948.232314583336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45948.232314583336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45948.232314583336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45948.232314583336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45948.232314583336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45948.232314583336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45948.232314583336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45948.232314583336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45948.232314583336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45948.232314583336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45948.232314583336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45948.232314583336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45948.232314583336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45948.232314583336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45948.232314583336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45948.232314583336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45948.232314583336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45948.232314583336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45948.232314583336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45948.232314583336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45948.232314583336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45948.232314583336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45948.232314583336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45948.232314583336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45948.232314583336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45948.232314583336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45948.232314583336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45948.232314583336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45948.232314583336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45948.232314583336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45948.232314583336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45948.232314583336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45948.232314583336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45948.232314583336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45948.232314583336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45948.232314583336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45948.232314583336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45948.232314583336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45948.232314583336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45948.232314583336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45948.232314583336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45948.232314583336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45948.232314583336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45948.232314583336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45948.232314583336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45948.232314583336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45948.232314583336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45948.232314583336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45948.232314583336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45948.232314583336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45948.232314583336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45948.232314583336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45948.232314583336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45948.232314583336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45948.232314583336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45948.232314583336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45948.232314583336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45948.232314583336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45948.232314583336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45948.232314583336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45948.232314583336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45948.232314583336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45948.232314583336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45948.232314583336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45948.232314583336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45948.232314583336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45948.232314583336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45948.232314583336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45948.232314583336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45948.232314583336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45948.232314583336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45948.232314583336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45948.232314583336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45948.232314583336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45948.232314583336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45948.232314583336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45948.232314583336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45948.232314583336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45948.232314583336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45948.232314583336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45948.232314583336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45948.232314583336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45948.232314583336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45948.232314583336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45948.232314583336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45948.232314583336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45948.232314583336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45948.232314583336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45948.232314583336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45948.232314583336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45948.232314583336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45948.232314583336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45948.232314583336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45948.232314583336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45948.232314583336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45948.232314583336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45948.232314583336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45948.232314583336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45948.232314583336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45948.232314583336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45948.232314583336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45948.232314583336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45948.232314583336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45948.232314583336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45948.232314583336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45948.232314583336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45948.232314583336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45948.232314583336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45948.232314583336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45948.232314583336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45948.232314583336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45948.232314583336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45948.232314583336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45948.232314583336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45948.232314583336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45948.232314583336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45948.232314583336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45948.232314583336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45948.232314583336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45948.232314583336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45948.232314583336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45948.232314583336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45948.232314583336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45948.232314583336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45948.232314583336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45948.232314583336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45948.232314583336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45948.232314583336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45948.232314583336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45948.232314583336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45948.232314583336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45948.232314583336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45948.232314583336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45948.232314583336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45948.232314583336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45948.232314583336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45948.232314583336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45948.232314583336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45948.232314583336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45948.232314583336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45948.232314583336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45948.232314583336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45948.232314583336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45948.232314583336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45948.232314583336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45948.232314583336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45948.232314583336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45948.232314583336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45948.232314583336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45948.232314583336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45948.232314583336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45948.232314583336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45948.232314583336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45948.232314583336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45948.232314583336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45948.232314583336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45948.232314583336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45948.232314583336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45948.232314583336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45948.232314583336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45948.232314583336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45948.232314583336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45948.232314583336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45948.232314583336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45948.232314583336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45948.232314583336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45948.232314583336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45948.232314583336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45948.232314583336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45948.232314583336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45948.232314583336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45948.232314583336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45948.232314583336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45948.232314583336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45948.232314583336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45948.232314583336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45948.232314583336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45948.232314583336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45948.232314583336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45948.232314583336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45948.232314583336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45948.232314583336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45948.232314583336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45948.232314583336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45948.232314583336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45948.232314583336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45948.232314583336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45948.232314583336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45948.232314583336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45948.232314583336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45948.232314583336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45948.232314583336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45948.232314583336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45948.232314583336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45948.232314583336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45948.232314583336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45948.232314583336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45948.232314583336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45948.232314583336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45948.232314583336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45948.232314583336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45948.232314583336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45948.232314583336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45948.232314583336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45948.232314583336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45948.232314583336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45948.232314583336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45948.232314583336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45948.232314583336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45948.232314583336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45948.232314583336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45948.232314583336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45948.232314583336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45948.232314583336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45948.232314583336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45948.232314583336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45948.232314583336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45948.232314583336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45948.232314583336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45948.232314583336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45948.232314583336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45948.232314583336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45948.232314583336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45948.232314583336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45948.232314583336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45948.232314583336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45948.232314583336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45948.232314583336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45948.232314583336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45948.232314583336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45948.232314583336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45948.232314583336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45948.232314583336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45948.232314583336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45948.232314583336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45948.232314583336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45948.232314583336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45948.232314583336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45948.232314583336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45948.232314583336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45948.232314583336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45948.232314583336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45948.232314583336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45948.232314583336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45948.232314583336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45948.232314583336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45948.232314583336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45948.232314583336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45948.232314583336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45948.232314583336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45948.232314583336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45948.232314583336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45948.232314583336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45948.232314583336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45948.232314583336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45948.232314583336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45948.232314583336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45948.232314583336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45948.232314583336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45948.232314583336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45948.232314583336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45948.232314583336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45948.232314583336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45948.232314583336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45948.232314583336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45948.232314583336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45948.232314583336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45948.232314583336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45948.232314583336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45948.232314583336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45948.232314583336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45948.232314583336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45948.232314583336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45948.232314583336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45948.232314583336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45948.232314583336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45948.232314583336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45948.232314583336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45948.232314583336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45948.232314583336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45948.232314583336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45948.232314583336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45948.232314583336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45948.232314583336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45948.232314583336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45948.232314583336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45948.232314583336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45948.232314583336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45948.232314583336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45948.232314583336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45948.232314583336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45948.232314583336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45948.232314583336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45948.232314583336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45948.232314583336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45948.232314583336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45948.232314583336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45948.232314583336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45948.232314583336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45948.232314583336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45948.232314583336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45948.232314583336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45948.232314583336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45948.232314583336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45948.232314583336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45948.232314583336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45948.232314583336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45948.232314583336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45948.232314583336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45948.232314583336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45948.232314583336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45948.232314583336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45948.232314583336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45948.232314583336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45948.232314583336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45948.232314583336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45948.232314583336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45948.232314583336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45948.232314583336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45948.232314583336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45948.232314583336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45948.232314583336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45948.232314583336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45948.232314583336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45948.232314583336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45948.232314583336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45948.232314583336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45948.232314583336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45948.232314583336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45948.232314583336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45948.232314583336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45948.232314583336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45948.232314583336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45948.232314583336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45948.232314583336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45948.232314583336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45948.232314583336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45948.232314583336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45948.232314583336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45948.232314583336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45948.232314583336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45948.232314583336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45948.232314583336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45948.232314583336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45948.232314583336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45948.232314583336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45948.232314583336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45948.232314583336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45948.232314583336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45948.232314583336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45948.232314583336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45948.232314583336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45948.232314583336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45948.232314583336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45948.232314583336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45948.232314583336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45948.232314583336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45948.232314583336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45948.232314583336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45948.232314583336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45948.232314583336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45948.232314583336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45948.232314583336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45948.232314583336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45948.232314583336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45948.232314583336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45948.232314583336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45948.232314583336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45948.232314583336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45948.232314583336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45948.232314583336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45948.232314583336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45948.232314583336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45948.232314583336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45948.232314583336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45948.232314583336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45948.232314583336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45948.232314583336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45948.232314583336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45948.232314583336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45948.232314583336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45948.232314583336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45948.232314583336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45948.232314583336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45948.232314583336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45948.232314583336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45948.232314583336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45948.232314583336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45948.232314583336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45948.232314583336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45948.232314583336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45948.232314583336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45948.232314583336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45948.232314583336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45948.232314583336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45948.232314583336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45948.232314583336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45948.232314583336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45948.232314583336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45948.232314583336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45948.232314583336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45948.232314583336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45948.232314583336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45948.232314583336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45948.232314583336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45948.232314583336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45948.232314583336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45948.232314583336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45948.232314583336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45948.232314583336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45948.232314583336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45948.232314583336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45948.232314583336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45948.232314583336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45948.232314583336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45948.232314583336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45948.232314583336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45948.232314583336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45948.232314583336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45948.232314583336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45948.232314583336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45948.232314583336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45948.232314583336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45948.232314583336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45948.232314583336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45948.232314583336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45948.232314583336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45948.232314583336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45948.232314583336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45948.232314583336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45948.232314583336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45948.232314583336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45948.232314583336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45948.232314583336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45948.232314583336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45948.232314583336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45948.232314583336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45948.232314583336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45948.232314583336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45948.232314583336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45948.232314583336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45948.232314583336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45948.232314583336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45948.232314583336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45948.232314583336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45948.232314583336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45948.232314583336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45948.232314583336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45948.232314583336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45948.232314583336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45948.232314583336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45948.232314583336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45948.232314583336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45948.232314583336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45948.232314583336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45948.232314583336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45948.232314583336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45948.232314583336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45948.232314583336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45948.232314583336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45948.232314583336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45948.232314583336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45948.232314583336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45948.232314583336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45948.232314583336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45948.232314583336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45948.232314583336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45948.232314583336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45948.232314583336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45948.232314583336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45948.232314583336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45948.232314583336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45948.232314583336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45948.232314583336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45948.232314583336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45948.232314583336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45948.232314583336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45948.232314583336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45948.232314583336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45948.232314583336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45948.232314583336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45948.232314583336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45948.232314583336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45948.232314583336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45948.232314583336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45948.232314583336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45948.232314583336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45948.232314583336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45948.232314583336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45948.232314583336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45948.232314583336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45948.232314583336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45948.232314583336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45948.232314583336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45948.232314583336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45948.232314583336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45948.232314583336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45948.232314583336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45948.232314583336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45948.232314583336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45948.232314583336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45948.232314583336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45948.232314583336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45948.232314583336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45948.232314583336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45948.232314583336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45948.232314583336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45948.232314583336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21.459467361113639</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8.7032520833381568</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39074</v>
      </c>
      <c r="F4" s="149">
        <v>45948.076863425929</v>
      </c>
      <c r="G4" s="148">
        <f ca="1">IFERROR(NOW()-F4,"-")</f>
        <v>0.15545115740678739</v>
      </c>
      <c r="H4" s="149">
        <v>45948.058831018519</v>
      </c>
      <c r="I4" s="145" t="str">
        <f>IFERROR(VLOOKUP(D4,DB!A:F,6,0),"")</f>
        <v>SCECO</v>
      </c>
      <c r="J4" s="145" t="str">
        <f>IFERROR(VLOOKUP(D4,DB!A:G,7,0),"")</f>
        <v>Dead+No BB Design</v>
      </c>
      <c r="K4" s="145" t="s">
        <v>39079</v>
      </c>
      <c r="L4" s="145" t="str">
        <f>IFERROR(VLOOKUP(D4,DB!A:I,9,0),"")</f>
        <v>Latis</v>
      </c>
    </row>
    <row r="5" spans="1:16383" ht="31.5" customHeight="1">
      <c r="A5" s="145" t="s">
        <v>39080</v>
      </c>
      <c r="B5" s="145" t="str">
        <f>IFERROR(VLOOKUP(D5,DB!A:K,11,0),"")</f>
        <v>R6</v>
      </c>
      <c r="C5" s="145">
        <v>1</v>
      </c>
      <c r="D5" s="145" t="s">
        <v>32747</v>
      </c>
      <c r="E5" s="145" t="s">
        <v>39074</v>
      </c>
      <c r="F5" s="149">
        <v>45948.159444444442</v>
      </c>
      <c r="G5" s="148">
        <f ca="1">IFERROR(NOW()-F5,"-")</f>
        <v>7.2870138894359116E-2</v>
      </c>
      <c r="H5" s="149">
        <v>45948.092499999999</v>
      </c>
      <c r="I5" s="145" t="str">
        <f>IFERROR(VLOOKUP(D5,DB!A:F,6,0),"")</f>
        <v>SCECO</v>
      </c>
      <c r="J5" s="145" t="str">
        <f>IFERROR(VLOOKUP(D5,DB!A:G,7,0),"")</f>
        <v>In progress</v>
      </c>
      <c r="K5" s="145" t="s">
        <v>39079</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45948.232314583336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45948.232314583336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45948.232314583336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45948.232314583336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45948.232314583336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45948.232314583336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45948.232314583336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45948.232314583336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45948.232314583336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45948.232314583336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45948.232314583336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45948.232314583336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45948.232314583336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45948.232314583336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45948.232314583336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45948.232314583336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45948.232314583336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45948.232314583336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45948.232314583336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45948.232314583336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45948.232314583336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45948.232314583336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45948.232314583336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45948.232314583336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45948.232314583336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45948.232314583336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45948.232314583336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45948.232314583336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45948.232314583336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45948.232314583336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45948.232314583336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45948.232314583336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45948.232314583336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45948.232314583336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45948.232314583336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45948.232314583336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45948.232314583336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45948.232314583336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45948.232314583336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45948.232314583336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45948.232314583336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45948.232314583336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45948.232314583336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45948.232314583336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45948.232314583336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45948.232314583336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45948.232314583336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45948.232314583336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45948.232314583336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45948.232314583336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45948.232314583336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45948.232314583336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45948.232314583336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45948.232314583336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45948.232314583336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45948.232314583336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45948.232314583336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45948.232314583336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45948.232314583336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45948.232314583336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45948.232314583336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45948.232314583336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45948.232314583336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45948.232314583336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45948.232314583336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45948.232314583336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45948.232314583336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45948.232314583336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45948.232314583336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45948.232314583336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45948.232314583336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45948.232314583336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45948.232314583336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45948.232314583336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45948.232314583336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45948.232314583336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45948.232314583336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45948.232314583336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45948.232314583336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45948.232314583336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45948.232314583336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45948.232314583336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45948.232314583336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45948.232314583336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45948.232314583336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45948.232314583336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45948.232314583336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45948.232314583336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45948.232314583336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45948.232314583336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45948.232314583336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45948.232314583336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45948.232314583336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45948.232314583336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6:E99 E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2025-10-18T02:36:19Z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