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85" documentId="13_ncr:1_{F6CB121F-512D-4AA6-A0C1-0FB36C537598}" xr6:coauthVersionLast="47" xr6:coauthVersionMax="47" xr10:uidLastSave="{15239B04-1152-4FFE-A786-F6043DC3C7C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L8" i="5"/>
  <c r="J8" i="5"/>
  <c r="I8" i="5"/>
  <c r="G8" i="5"/>
  <c r="B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<sst xmlns="http://schemas.openxmlformats.org/spreadsheetml/2006/main" count="178663" uniqueCount="39099">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</sst>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274.44285069444595</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1.2804398153093643E-2</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45937.391276620372</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45937.391276620372</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45937.391276620372</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45937.391276620372</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45937.391276620372</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45937.391276620372</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45937.391276620372</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45937.391276620372</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45937.391276620372</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45937.391276620372</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45937.391276620372</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45937.391276620372</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45937.391276620372</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45937.391276620372</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45937.391276620372</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45937.391276620372</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45937.391276620372</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45937.391276620372</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45937.391276620372</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45937.391276620372</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45937.391276620372</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45937.391276620372</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45937.391276620372</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45937.391276620372</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45937.391276620372</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45937.391276620372</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45937.391276620372</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45937.391276620372</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45937.391276620372</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45937.391276620372</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45937.391276620372</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45937.391276620372</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45937.391276620372</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45937.391276620372</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45937.391276620372</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45937.391276620372</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45937.391276620372</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45937.391276620372</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45937.391276620372</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45937.391276620372</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45937.391276620372</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45937.391276620372</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45937.391276620372</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45937.391276620372</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45937.391276620372</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45937.391276620372</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45937.391276620372</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45937.391276620372</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45937.391276620372</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45937.391276620372</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45937.391276620372</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45937.391276620372</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45937.391276620372</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45937.391276620372</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45937.391276620372</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45937.391276620372</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45937.391276620372</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45937.391276620372</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45937.391276620372</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45937.391276620372</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45937.391276620372</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45937.391276620372</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45937.391276620372</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45937.391276620372</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45937.391276620372</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45937.391276620372</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45937.391276620372</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45937.391276620372</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45937.391276620372</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45937.391276620372</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45937.391276620372</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45937.391276620372</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45937.391276620372</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45937.391276620372</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45937.391276620372</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45937.391276620372</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45937.391276620372</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45937.391276620372</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45937.391276620372</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45937.391276620372</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45937.391276620372</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45937.391276620372</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45937.391276620372</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45937.391276620372</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45937.391276620372</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45937.391276620372</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45937.391276620372</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130.66419328704069</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112.39143865741062</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0.67723726852273103</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0.51934374999837019</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39056</v>
      </c>
      <c r="B7" s="18" t="str">
        <f>IFERROR(VLOOKUP(D7,DB!A:K,11,0),"")</f>
        <v>R2</v>
      </c>
      <c r="C7" s="18">
        <v>5</v>
      </c>
      <c r="D7" s="18" t="s">
        <v>24288</v>
      </c>
      <c r="E7" s="130" t="s">
        <v>39045</v>
      </c>
      <c r="F7" s="131">
        <v>45937.241840277777</v>
      </c>
      <c r="G7" s="132">
        <f ca="1">IFERROR(NOW()-F7,"-")</f>
        <v>0.14943634259543614</v>
      </c>
      <c r="H7" s="131">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45937.391276620372</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45937.391276620372</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45937.391276620372</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45937.391276620372</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45937.391276620372</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45937.391276620372</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45937.391276620372</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45937.391276620372</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45937.391276620372</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45937.391276620372</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45937.391276620372</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45937.391276620372</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45937.391276620372</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45937.391276620372</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45937.391276620372</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45937.391276620372</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45937.391276620372</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45937.391276620372</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45937.391276620372</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45937.391276620372</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45937.391276620372</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45937.391276620372</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45937.391276620372</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45937.391276620372</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45937.391276620372</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45937.391276620372</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45937.391276620372</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45937.391276620372</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45937.391276620372</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45937.391276620372</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45937.391276620372</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45937.391276620372</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45937.391276620372</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45937.391276620372</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45937.391276620372</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45937.391276620372</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45937.391276620372</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45937.391276620372</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45937.391276620372</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45937.391276620372</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45937.391276620372</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45937.391276620372</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45937.391276620372</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45937.391276620372</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45937.391276620372</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45937.391276620372</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45937.391276620372</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45937.391276620372</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45937.391276620372</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45937.391276620372</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45937.391276620372</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45937.391276620372</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45937.391276620372</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45937.391276620372</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45937.391276620372</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45937.391276620372</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45937.391276620372</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45937.391276620372</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45937.391276620372</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45937.391276620372</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45937.391276620372</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45937.391276620372</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45937.391276620372</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45937.391276620372</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45937.391276620372</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45937.391276620372</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45937.391276620372</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45937.391276620372</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45937.391276620372</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45937.391276620372</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45937.391276620372</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45937.391276620372</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45937.391276620372</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45937.391276620372</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45937.391276620372</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45937.391276620372</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45937.391276620372</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45937.391276620372</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45937.391276620372</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45937.391276620372</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45937.391276620372</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45937.391276620372</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45937.391276620372</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45937.391276620372</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45937.391276620372</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45937.391276620372</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45937.391276620372</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45937.391276620372</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45937.391276620372</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45937.391276620372</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45937.391276620372</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45937.391276620372</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45937.391276620372</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45937.391276620372</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45937.391276620372</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45937.391276620372</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45937.391276620372</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45937.391276620372</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45937.391276620372</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45937.391276620372</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45937.391276620372</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45937.391276620372</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45937.391276620372</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45937.391276620372</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45937.391276620372</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45937.391276620372</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45937.391276620372</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45937.391276620372</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45937.391276620372</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45937.391276620372</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45937.391276620372</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45937.391276620372</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45937.391276620372</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45937.391276620372</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45937.391276620372</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45937.391276620372</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45937.391276620372</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45937.391276620372</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45937.391276620372</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45937.391276620372</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45937.391276620372</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45937.391276620372</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45937.391276620372</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45937.391276620372</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45937.391276620372</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45937.391276620372</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45937.391276620372</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45937.391276620372</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45937.391276620372</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45937.391276620372</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45937.391276620372</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45937.391276620372</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45937.391276620372</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45937.391276620372</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45937.391276620372</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45937.391276620372</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45937.391276620372</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45937.391276620372</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45937.391276620372</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45937.391276620372</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45937.391276620372</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45937.391276620372</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45937.391276620372</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45937.391276620372</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45937.391276620372</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45937.391276620372</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45937.391276620372</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45937.391276620372</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45937.391276620372</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45937.391276620372</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45937.391276620372</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45937.391276620372</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45937.391276620372</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45937.391276620372</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45937.391276620372</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45937.391276620372</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45937.391276620372</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45937.391276620372</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45937.391276620372</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45937.391276620372</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45937.391276620372</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45937.391276620372</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45937.391276620372</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45937.391276620372</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45937.391276620372</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45937.391276620372</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45937.391276620372</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45937.391276620372</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45937.391276620372</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45937.391276620372</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45937.391276620372</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45937.391276620372</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45937.391276620372</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45937.391276620372</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45937.391276620372</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45937.391276620372</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45937.391276620372</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45937.391276620372</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45937.391276620372</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45937.391276620372</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45937.391276620372</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45937.391276620372</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45937.391276620372</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45937.391276620372</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45937.391276620372</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45937.391276620372</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45937.391276620372</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45937.391276620372</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45937.391276620372</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45937.391276620372</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45937.391276620372</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45937.391276620372</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45937.391276620372</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45937.391276620372</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45937.391276620372</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45937.391276620372</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45937.391276620372</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45937.391276620372</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45937.391276620372</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45937.391276620372</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45937.391276620372</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45937.391276620372</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45937.391276620372</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45937.391276620372</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45937.391276620372</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45937.391276620372</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45937.391276620372</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45937.391276620372</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45937.391276620372</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45937.391276620372</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45937.391276620372</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45937.391276620372</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45937.391276620372</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45937.391276620372</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45937.391276620372</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45937.391276620372</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45937.391276620372</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45937.391276620372</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45937.391276620372</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45937.391276620372</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45937.391276620372</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45937.391276620372</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45937.391276620372</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45937.391276620372</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45937.391276620372</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45937.391276620372</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45937.391276620372</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45937.391276620372</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45937.391276620372</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45937.391276620372</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45937.391276620372</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45937.391276620372</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45937.391276620372</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45937.391276620372</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45937.391276620372</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74" t="s">
        <v>17108</v>
      </c>
      <c r="E2" s="18" t="s">
        <v>38964</v>
      </c>
      <c r="F2" s="22">
        <v>45937.339456018519</v>
      </c>
      <c r="G2" s="21">
        <f t="shared" ref="G2:G38" ca="1" si="0">IFERROR(NOW()-F2,"-")</f>
        <v>5.1820601853250992E-2</v>
      </c>
      <c r="H2" s="22">
        <v>45937.334293981483</v>
      </c>
      <c r="I2" s="19" t="str">
        <f>IFERROR(VLOOKUP(D2,DB!A:F,6,0),"")</f>
        <v>SCECO</v>
      </c>
      <c r="J2" s="18" t="str">
        <f>IFERROR(VLOOKUP(D2,DB!A:G,7,0),"")</f>
        <v>In progress</v>
      </c>
      <c r="K2" s="50" t="s">
        <v>39059</v>
      </c>
      <c r="L2" s="23" t="str">
        <f>IFERROR(VLOOKUP(D2,DB!A:I,9,0),"")</f>
        <v>Latis</v>
      </c>
    </row>
    <row r="3" spans="1:13" ht="15" customHeight="1">
      <c r="A3" s="19" t="s">
        <v>39060</v>
      </c>
      <c r="B3" s="74" t="str">
        <f>IFERROR(VLOOKUP(D3,DB!A:K,11,0),"")</f>
        <v>R3</v>
      </c>
      <c r="C3" s="18">
        <v>2</v>
      </c>
      <c r="D3" s="18" t="s">
        <v>25081</v>
      </c>
      <c r="E3" s="18" t="s">
        <v>38964</v>
      </c>
      <c r="F3" s="20"/>
      <c r="G3" s="21">
        <f t="shared" ca="1" si="0"/>
        <v>45937.391276620372</v>
      </c>
      <c r="H3" s="22">
        <v>45937.329062500001</v>
      </c>
      <c r="I3" s="19" t="str">
        <f>IFERROR(VLOOKUP(D3,DB!A:F,6,0),"")</f>
        <v>SCECO</v>
      </c>
      <c r="J3" s="18" t="str">
        <f>IFERROR(VLOOKUP(D3,DB!A:G,7,0),"")</f>
        <v>Weak</v>
      </c>
      <c r="K3" s="50" t="s">
        <v>39061</v>
      </c>
      <c r="L3" s="23" t="str">
        <f>IFERROR(VLOOKUP(D3,DB!A:I,9,0),"")</f>
        <v>Latis</v>
      </c>
    </row>
    <row r="4" spans="1:13" ht="15" customHeight="1">
      <c r="A4" s="19"/>
      <c r="B4" s="74" t="str">
        <f>IFERROR(VLOOKUP(D4,DB!A:K,11,0),"")</f>
        <v/>
      </c>
      <c r="C4" s="18"/>
      <c r="D4" s="18"/>
      <c r="E4" s="18"/>
      <c r="F4" s="20"/>
      <c r="G4" s="21">
        <f t="shared" ca="1" si="0"/>
        <v>45937.391276620372</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45937.391276620372</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45937.391276620372</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45937.391276620372</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45937.391276620372</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45937.391276620372</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45937.391276620372</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45937.391276620372</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45937.391276620372</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45937.391276620372</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45937.391276620372</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45937.391276620372</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45937.391276620372</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45937.391276620372</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45937.391276620372</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45937.391276620372</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45937.391276620372</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45937.391276620372</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45937.391276620372</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45937.391276620372</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45937.391276620372</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45937.391276620372</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45937.391276620372</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45937.391276620372</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45937.391276620372</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45937.391276620372</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45937.391276620372</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45937.391276620372</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45937.391276620372</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45937.391276620372</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45937.391276620372</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45937.391276620372</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45937.391276620372</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45937.391276620372</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45937.391276620372</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45937.391276620372</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45937.391276620372</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45937.391276620372</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45937.391276620372</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45937.391276620372</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45937.391276620372</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45937.391276620372</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45937.391276620372</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45937.391276620372</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45937.391276620372</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45937.391276620372</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45937.391276620372</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45937.391276620372</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45937.391276620372</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45937.391276620372</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45937.391276620372</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45937.391276620372</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45937.391276620372</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45937.391276620372</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45937.391276620372</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45937.391276620372</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45937.391276620372</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45937.391276620372</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45937.391276620372</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45937.391276620372</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45937.391276620372</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45937.391276620372</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45937.391276620372</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45937.391276620372</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45937.391276620372</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45937.391276620372</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45937.391276620372</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45937.391276620372</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45937.391276620372</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45937.391276620372</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45937.391276620372</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45937.391276620372</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45937.391276620372</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45937.391276620372</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45937.391276620372</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45937.391276620372</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45937.391276620372</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45937.391276620372</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45937.391276620372</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45937.391276620372</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45937.391276620372</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45937.391276620372</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45937.391276620372</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45937.391276620372</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45937.391276620372</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45937.391276620372</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45937.391276620372</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45937.391276620372</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45937.391276620372</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45937.391276620372</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45937.391276620372</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45937.391276620372</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45937.391276620372</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45937.391276620372</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45937.391276620372</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45937.391276620372</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45937.391276620372</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45937.391276620372</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45937.391276620372</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45937.391276620372</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45937.391276620372</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45937.391276620372</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45937.391276620372</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45937.391276620372</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45937.391276620372</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45937.391276620372</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45937.391276620372</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45937.391276620372</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45937.391276620372</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45937.391276620372</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45937.391276620372</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45937.391276620372</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45937.391276620372</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45937.391276620372</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45937.391276620372</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45937.391276620372</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45937.391276620372</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45937.391276620372</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45937.391276620372</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45937.391276620372</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45937.391276620372</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45937.391276620372</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45937.391276620372</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45937.391276620372</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45937.391276620372</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45937.391276620372</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45937.391276620372</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45937.391276620372</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45937.391276620372</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45937.391276620372</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45937.391276620372</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45937.391276620372</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45937.391276620372</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45937.391276620372</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45937.391276620372</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45937.391276620372</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45937.391276620372</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45937.391276620372</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45937.391276620372</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45937.391276620372</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45937.391276620372</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45937.391276620372</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45937.391276620372</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45937.391276620372</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45937.391276620372</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45937.391276620372</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45937.391276620372</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45937.391276620372</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45937.391276620372</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45937.391276620372</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45937.391276620372</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45937.391276620372</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45937.391276620372</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45937.391276620372</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45937.391276620372</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45937.391276620372</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45937.391276620372</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45937.391276620372</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45937.391276620372</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45937.391276620372</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45937.391276620372</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45937.391276620372</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45937.391276620372</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45937.391276620372</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45937.391276620372</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45937.391276620372</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45937.391276620372</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45937.391276620372</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45937.391276620372</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45937.391276620372</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45937.391276620372</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45937.391276620372</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45937.391276620372</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45937.391276620372</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45937.391276620372</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45937.391276620372</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45937.391276620372</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45937.391276620372</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45937.391276620372</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45937.391276620372</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45937.391276620372</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45937.391276620372</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45937.391276620372</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45937.391276620372</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45937.391276620372</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45937.391276620372</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45937.391276620372</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45937.391276620372</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45937.391276620372</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45937.391276620372</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45937.391276620372</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45937.391276620372</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45937.391276620372</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45937.391276620372</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45937.391276620372</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45937.391276620372</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45937.391276620372</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45937.391276620372</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45937.391276620372</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45937.391276620372</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45937.391276620372</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45937.391276620372</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45937.391276620372</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45937.391276620372</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45937.391276620372</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45937.391276620372</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45937.391276620372</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45937.391276620372</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45937.391276620372</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45937.391276620372</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45937.391276620372</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45937.391276620372</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45937.391276620372</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45937.391276620372</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45937.391276620372</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45937.391276620372</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45937.391276620372</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45937.391276620372</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45937.391276620372</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45937.391276620372</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45937.391276620372</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45937.391276620372</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45937.391276620372</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45937.391276620372</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45937.391276620372</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45937.391276620372</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45937.391276620372</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45937.391276620372</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45937.391276620372</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45937.391276620372</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45937.391276620372</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45937.391276620372</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45937.391276620372</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45937.391276620372</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45937.391276620372</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45937.391276620372</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45937.391276620372</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45937.391276620372</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45937.391276620372</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45937.391276620372</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45937.391276620372</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45937.391276620372</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45937.391276620372</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45937.391276620372</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45937.391276620372</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45937.391276620372</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45937.391276620372</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45937.391276620372</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45937.391276620372</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45937.391276620372</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45937.391276620372</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45937.391276620372</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45937.391276620372</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45937.391276620372</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45937.391276620372</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45937.391276620372</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45937.391276620372</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45937.391276620372</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45937.391276620372</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45937.391276620372</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45937.391276620372</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45937.391276620372</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45937.391276620372</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45937.391276620372</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45937.391276620372</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45937.391276620372</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45937.391276620372</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45937.391276620372</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45937.391276620372</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45937.391276620372</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45937.391276620372</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45937.391276620372</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45937.391276620372</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45937.391276620372</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45937.391276620372</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45937.391276620372</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45937.391276620372</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45937.391276620372</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45937.391276620372</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45937.391276620372</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45937.391276620372</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45937.391276620372</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45937.391276620372</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45937.391276620372</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45937.391276620372</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45937.391276620372</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45937.391276620372</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45937.391276620372</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45937.391276620372</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45937.391276620372</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45937.391276620372</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45937.391276620372</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45937.391276620372</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45937.391276620372</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45937.391276620372</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45937.391276620372</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45937.391276620372</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45937.391276620372</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45937.391276620372</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45937.391276620372</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45937.391276620372</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45937.391276620372</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45937.391276620372</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45937.391276620372</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45937.391276620372</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45937.391276620372</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45937.391276620372</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45937.391276620372</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45937.391276620372</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45937.391276620372</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45937.391276620372</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45937.391276620372</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45937.391276620372</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45937.391276620372</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45937.391276620372</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45937.391276620372</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45937.391276620372</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45937.391276620372</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45937.391276620372</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45937.391276620372</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45937.391276620372</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45937.391276620372</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45937.391276620372</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45937.391276620372</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45937.391276620372</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45937.391276620372</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45937.391276620372</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45937.391276620372</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45937.391276620372</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45937.391276620372</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45937.391276620372</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45937.391276620372</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45937.391276620372</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45937.391276620372</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45937.391276620372</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45937.391276620372</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45937.391276620372</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45937.391276620372</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45937.391276620372</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45937.391276620372</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45937.391276620372</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45937.391276620372</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45937.391276620372</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45937.391276620372</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45937.391276620372</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45937.391276620372</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45937.391276620372</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45937.391276620372</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45937.391276620372</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45937.391276620372</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45937.391276620372</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45937.391276620372</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45937.391276620372</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45937.391276620372</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45937.391276620372</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45937.391276620372</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45937.391276620372</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45937.391276620372</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45937.391276620372</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45937.391276620372</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45937.391276620372</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45937.391276620372</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45937.391276620372</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45937.391276620372</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45937.391276620372</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45937.391276620372</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45937.391276620372</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45937.391276620372</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45937.391276620372</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45937.391276620372</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45937.391276620372</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45937.391276620372</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45937.391276620372</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45937.391276620372</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45937.391276620372</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45937.391276620372</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45937.391276620372</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45937.391276620372</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45937.391276620372</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45937.391276620372</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45937.391276620372</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45937.391276620372</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45937.391276620372</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45937.391276620372</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45937.391276620372</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45937.391276620372</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45937.391276620372</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45937.391276620372</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45937.391276620372</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45937.391276620372</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45937.391276620372</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45937.391276620372</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45937.391276620372</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45937.391276620372</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45937.391276620372</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45937.391276620372</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45937.391276620372</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45937.391276620372</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45937.391276620372</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45937.391276620372</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45937.391276620372</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45937.391276620372</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45937.391276620372</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45937.391276620372</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45937.391276620372</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45937.391276620372</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45937.391276620372</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45937.391276620372</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45937.391276620372</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45937.391276620372</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45937.391276620372</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45937.391276620372</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45937.391276620372</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45937.391276620372</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45937.391276620372</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45937.391276620372</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45937.391276620372</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45937.391276620372</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45937.391276620372</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45937.391276620372</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45937.391276620372</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45937.391276620372</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45937.391276620372</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45937.391276620372</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45937.391276620372</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45937.391276620372</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45937.391276620372</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45937.391276620372</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45937.391276620372</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45937.391276620372</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45937.391276620372</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45937.391276620372</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45937.391276620372</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45937.391276620372</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45937.391276620372</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45937.391276620372</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45937.391276620372</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45937.391276620372</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45937.391276620372</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45937.391276620372</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45937.391276620372</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45937.391276620372</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45937.391276620372</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45937.391276620372</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45937.391276620372</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45937.391276620372</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45937.391276620372</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45937.391276620372</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45937.391276620372</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45937.391276620372</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45937.391276620372</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45937.391276620372</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45937.391276620372</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45937.391276620372</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45937.391276620372</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45937.391276620372</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45937.391276620372</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45937.391276620372</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45937.391276620372</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45937.391276620372</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45937.391276620372</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45937.391276620372</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45937.391276620372</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45937.391276620372</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45937.391276620372</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45937.391276620372</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45937.391276620372</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45937.391276620372</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45937.391276620372</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45937.391276620372</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45937.391276620372</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45937.391276620372</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45937.391276620372</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45937.391276620372</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45937.391276620372</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45937.391276620372</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45937.391276620372</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45937.391276620372</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45937.391276620372</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45937.391276620372</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45937.391276620372</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45937.391276620372</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45937.391276620372</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45937.391276620372</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45937.391276620372</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45937.391276620372</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45937.391276620372</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45937.391276620372</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45937.391276620372</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45937.391276620372</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45937.391276620372</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45937.391276620372</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45937.391276620372</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45937.391276620372</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45937.391276620372</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45937.391276620372</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45937.391276620372</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45937.391276620372</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45937.391276620372</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45937.391276620372</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45937.391276620372</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45937.391276620372</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45937.391276620372</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45937.391276620372</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45937.391276620372</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45937.391276620372</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45937.391276620372</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45937.391276620372</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45937.391276620372</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45937.391276620372</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45937.391276620372</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45937.391276620372</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45937.391276620372</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45937.391276620372</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45937.391276620372</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45937.391276620372</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45937.391276620372</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45937.391276620372</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45937.391276620372</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45937.391276620372</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45937.391276620372</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45937.391276620372</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45937.391276620372</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45937.391276620372</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45937.391276620372</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45937.391276620372</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45937.391276620372</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45937.391276620372</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45937.391276620372</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45937.391276620372</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45937.391276620372</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45937.391276620372</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45937.391276620372</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45937.391276620372</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45937.391276620372</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45937.391276620372</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45937.391276620372</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45937.391276620372</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45937.391276620372</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45937.391276620372</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45937.391276620372</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45937.391276620372</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45937.391276620372</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45937.391276620372</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45937.391276620372</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45937.391276620372</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45937.391276620372</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45937.391276620372</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45937.391276620372</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45937.391276620372</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45937.391276620372</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45937.391276620372</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45937.391276620372</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45937.391276620372</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45937.391276620372</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45937.391276620372</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45937.391276620372</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45937.391276620372</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45937.391276620372</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45937.391276620372</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45937.391276620372</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45937.391276620372</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45937.391276620372</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45937.391276620372</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45937.391276620372</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45937.391276620372</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45937.391276620372</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45937.391276620372</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45937.391276620372</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45937.391276620372</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45937.391276620372</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45937.391276620372</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45937.391276620372</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45937.391276620372</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45937.391276620372</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45937.391276620372</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45937.391276620372</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45937.391276620372</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45937.391276620372</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45937.391276620372</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45937.391276620372</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45937.391276620372</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45937.391276620372</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45937.391276620372</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45937.391276620372</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45937.391276620372</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45937.391276620372</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45937.391276620372</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45937.391276620372</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45937.391276620372</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45937.391276620372</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45937.391276620372</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45937.391276620372</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45937.391276620372</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45937.391276620372</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45937.391276620372</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45937.391276620372</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45937.391276620372</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45937.391276620372</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45937.391276620372</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45937.391276620372</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45937.391276620372</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45937.391276620372</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45937.391276620372</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45937.391276620372</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45937.391276620372</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45937.391276620372</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45937.391276620372</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45937.391276620372</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45937.391276620372</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45937.391276620372</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45937.391276620372</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45937.391276620372</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45937.391276620372</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45937.391276620372</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45937.391276620372</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45937.391276620372</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45937.391276620372</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45937.391276620372</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45937.391276620372</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45937.391276620372</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45937.391276620372</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45937.391276620372</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45937.391276620372</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45937.391276620372</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45937.391276620372</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45937.391276620372</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45937.391276620372</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45937.391276620372</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45937.391276620372</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45937.391276620372</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45937.391276620372</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45937.391276620372</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45937.391276620372</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45937.391276620372</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45937.391276620372</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45937.391276620372</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45937.391276620372</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45937.391276620372</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45937.391276620372</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45937.391276620372</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45937.391276620372</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45937.391276620372</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45937.391276620372</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45937.391276620372</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45937.391276620372</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45937.391276620372</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45937.391276620372</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45937.391276620372</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45937.391276620372</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45937.391276620372</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45937.391276620372</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45937.391276620372</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45937.391276620372</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45937.391276620372</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45937.391276620372</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45937.391276620372</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45937.391276620372</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45937.391276620372</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45937.391276620372</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45937.391276620372</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45937.391276620372</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45937.391276620372</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45937.391276620372</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45937.391276620372</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45937.391276620372</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45937.391276620372</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45937.391276620372</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45937.391276620372</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45937.391276620372</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45937.391276620372</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45937.391276620372</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45937.391276620372</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45937.391276620372</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45937.391276620372</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45937.391276620372</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45937.391276620372</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45937.391276620372</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45937.391276620372</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45937.391276620372</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45937.391276620372</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45937.391276620372</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45937.391276620372</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45937.391276620372</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45937.391276620372</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45937.391276620372</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45937.391276620372</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45937.391276620372</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45937.391276620372</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45937.391276620372</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45937.391276620372</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45937.391276620372</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45937.391276620372</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45937.391276620372</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45937.391276620372</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45937.391276620372</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45937.391276620372</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45937.391276620372</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45937.391276620372</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45937.391276620372</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45937.391276620372</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45937.391276620372</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45937.391276620372</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45937.391276620372</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45937.391276620372</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45937.391276620372</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45937.391276620372</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45937.391276620372</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45937.391276620372</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45937.391276620372</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45937.391276620372</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45937.391276620372</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45937.391276620372</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45937.391276620372</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45937.391276620372</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45937.391276620372</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45937.391276620372</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45937.391276620372</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45937.391276620372</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45937.391276620372</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45937.391276620372</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45937.391276620372</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45937.391276620372</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45937.391276620372</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45937.391276620372</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45937.391276620372</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45937.391276620372</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45937.391276620372</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45937.391276620372</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45937.391276620372</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45937.391276620372</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45937.391276620372</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45937.391276620372</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45937.391276620372</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45937.391276620372</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45937.391276620372</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45937.391276620372</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45937.391276620372</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45937.391276620372</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45937.391276620372</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45937.391276620372</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45937.391276620372</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45937.391276620372</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45937.391276620372</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45937.391276620372</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45937.391276620372</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45937.391276620372</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45937.391276620372</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45937.391276620372</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45937.391276620372</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45937.391276620372</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45937.391276620372</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45937.391276620372</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45937.391276620372</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45937.391276620372</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45937.391276620372</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45937.391276620372</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45937.391276620372</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45937.391276620372</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45937.391276620372</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45937.391276620372</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45937.391276620372</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45937.391276620372</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45937.391276620372</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45937.391276620372</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45937.391276620372</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45937.391276620372</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45937.391276620372</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45937.391276620372</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45937.391276620372</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45937.391276620372</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45937.391276620372</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45937.391276620372</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45937.391276620372</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45937.391276620372</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45937.391276620372</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45937.391276620372</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45937.391276620372</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45937.391276620372</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45937.391276620372</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45937.391276620372</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45937.391276620372</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45937.391276620372</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45937.391276620372</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45937.391276620372</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45937.391276620372</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45937.391276620372</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45937.391276620372</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45937.391276620372</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45937.391276620372</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45937.391276620372</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45937.391276620372</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45937.391276620372</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45937.391276620372</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45937.391276620372</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45937.391276620372</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45937.391276620372</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45937.391276620372</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45937.391276620372</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45937.391276620372</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45937.391276620372</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45937.391276620372</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45937.391276620372</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45937.391276620372</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45937.391276620372</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45937.391276620372</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45937.391276620372</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45937.391276620372</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45937.391276620372</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45937.391276620372</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45937.391276620372</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45937.391276620372</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45937.391276620372</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45937.391276620372</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45937.391276620372</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45937.391276620372</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45937.391276620372</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45937.391276620372</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45937.391276620372</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45937.391276620372</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45937.391276620372</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45937.391276620372</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45937.391276620372</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45937.391276620372</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45937.391276620372</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45937.391276620372</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45937.391276620372</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45937.391276620372</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45937.391276620372</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45937.391276620372</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45937.391276620372</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45937.391276620372</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45937.391276620372</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45937.391276620372</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45937.391276620372</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45937.391276620372</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45937.391276620372</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45937.391276620372</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45937.391276620372</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45937.391276620372</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45937.391276620372</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45937.391276620372</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45937.391276620372</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45937.391276620372</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45937.391276620372</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45937.391276620372</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45937.391276620372</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45937.391276620372</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45937.391276620372</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45937.391276620372</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45937.391276620372</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45937.391276620372</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45937.391276620372</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45937.391276620372</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45937.391276620372</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45937.391276620372</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45937.391276620372</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45937.391276620372</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45937.391276620372</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45937.391276620372</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45937.391276620372</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45937.391276620372</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45937.391276620372</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45937.391276620372</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45937.391276620372</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45937.391276620372</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45937.391276620372</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45937.391276620372</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45937.391276620372</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45937.391276620372</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45937.391276620372</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45937.391276620372</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45937.391276620372</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45937.391276620372</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45937.391276620372</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45937.391276620372</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45937.391276620372</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45937.391276620372</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45937.391276620372</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45937.391276620372</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45937.391276620372</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45937.391276620372</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45937.391276620372</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45937.391276620372</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45937.391276620372</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45937.391276620372</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45937.391276620372</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45937.391276620372</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45937.391276620372</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45937.391276620372</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45937.391276620372</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45937.391276620372</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45937.391276620372</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45937.391276620372</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45937.391276620372</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45937.391276620372</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45937.391276620372</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45937.391276620372</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45937.391276620372</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45937.391276620372</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45937.391276620372</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45937.391276620372</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45937.391276620372</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45937.391276620372</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45937.391276620372</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45937.391276620372</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45937.391276620372</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45937.391276620372</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45937.391276620372</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45937.391276620372</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45937.391276620372</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45937.391276620372</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45937.391276620372</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45937.391276620372</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45937.391276620372</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45937.391276620372</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45937.391276620372</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45937.391276620372</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45937.391276620372</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45937.391276620372</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45937.391276620372</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45937.391276620372</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45937.391276620372</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45937.391276620372</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45937.391276620372</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45937.391276620372</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45937.391276620372</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45937.391276620372</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45937.391276620372</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45937.391276620372</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45937.391276620372</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45937.391276620372</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45937.391276620372</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45937.391276620372</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45937.391276620372</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45937.391276620372</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45937.391276620372</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45937.391276620372</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45937.391276620372</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45937.391276620372</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45937.391276620372</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45937.391276620372</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45937.391276620372</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45937.391276620372</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45937.391276620372</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45937.391276620372</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45937.391276620372</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45937.391276620372</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45937.391276620372</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45937.391276620372</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45937.391276620372</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45937.391276620372</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45937.391276620372</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45937.391276620372</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45937.391276620372</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45937.391276620372</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45937.391276620372</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45937.391276620372</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45937.391276620372</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45937.391276620372</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45937.391276620372</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45937.391276620372</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45937.391276620372</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45937.391276620372</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45937.391276620372</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45937.391276620372</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45937.391276620372</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45937.391276620372</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45937.391276620372</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45937.391276620372</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45937.391276620372</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45937.391276620372</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45937.391276620372</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45937.391276620372</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45937.391276620372</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45937.391276620372</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45937.391276620372</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45937.391276620372</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45937.391276620372</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45937.391276620372</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45937.391276620372</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45937.391276620372</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45937.391276620372</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45937.391276620372</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45937.391276620372</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45937.391276620372</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45937.391276620372</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45937.391276620372</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45937.391276620372</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45937.391276620372</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45937.391276620372</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45937.391276620372</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45937.391276620372</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45937.391276620372</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45937.391276620372</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45937.391276620372</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45937.391276620372</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45937.391276620372</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45937.391276620372</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45937.391276620372</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45937.391276620372</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45937.391276620372</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45937.391276620372</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45937.391276620372</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45937.391276620372</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45937.391276620372</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45937.391276620372</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45937.391276620372</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45937.391276620372</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45937.391276620372</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45937.391276620372</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45937.391276620372</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45937.391276620372</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45937.391276620372</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45937.391276620372</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45937.391276620372</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45937.391276620372</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45937.391276620372</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45937.391276620372</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45937.391276620372</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45937.391276620372</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45937.391276620372</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45937.391276620372</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45937.391276620372</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45937.391276620372</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45937.391276620372</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45937.391276620372</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45937.391276620372</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45937.391276620372</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45937.391276620372</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45937.391276620372</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45937.391276620372</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45937.391276620372</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45937.391276620372</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45937.391276620372</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45937.391276620372</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45937.391276620372</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45937.391276620372</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45937.391276620372</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45937.391276620372</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45937.391276620372</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45937.391276620372</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45937.391276620372</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45937.391276620372</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45937.391276620372</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45937.391276620372</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45937.391276620372</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45937.391276620372</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45937.391276620372</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45937.391276620372</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45937.391276620372</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45937.391276620372</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45937.391276620372</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45937.391276620372</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45937.391276620372</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45937.391276620372</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45937.391276620372</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45937.391276620372</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45937.391276620372</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45937.391276620372</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45937.391276620372</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45937.391276620372</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45937.391276620372</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45937.391276620372</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45937.391276620372</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45937.391276620372</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45937.391276620372</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45937.391276620372</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45937.391276620372</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45937.391276620372</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45937.391276620372</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45937.391276620372</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45937.391276620372</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45937.391276620372</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45937.391276620372</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45937.391276620372</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45937.391276620372</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45937.391276620372</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45937.391276620372</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45937.391276620372</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45937.391276620372</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45937.391276620372</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45937.391276620372</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45937.391276620372</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45937.391276620372</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45937.391276620372</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45937.391276620372</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45937.391276620372</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45937.391276620372</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45937.391276620372</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45937.391276620372</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45937.391276620372</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45937.391276620372</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45937.391276620372</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45937.391276620372</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45937.391276620372</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45937.391276620372</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45937.391276620372</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45937.391276620372</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45937.391276620372</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45937.391276620372</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45937.391276620372</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45937.391276620372</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45937.391276620372</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45937.391276620372</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45937.391276620372</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45937.391276620372</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45937.391276620372</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45937.391276620372</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45937.391276620372</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45937.391276620372</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45937.391276620372</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45937.391276620372</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45937.391276620372</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45937.391276620372</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45937.391276620372</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45937.391276620372</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45937.391276620372</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45937.391276620372</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45937.391276620372</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45937.391276620372</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45937.391276620372</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45937.391276620372</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45937.391276620372</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45937.391276620372</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45937.391276620372</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45937.391276620372</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45937.391276620372</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45937.391276620372</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45937.391276620372</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45937.391276620372</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45937.391276620372</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45937.391276620372</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45937.391276620372</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45937.391276620372</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45937.391276620372</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45937.391276620372</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45937.391276620372</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45937.391276620372</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45937.391276620372</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45937.391276620372</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45937.391276620372</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45937.391276620372</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45937.391276620372</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45937.391276620372</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45937.391276620372</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45937.391276620372</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45937.391276620372</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45937.391276620372</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45937.391276620372</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45937.391276620372</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45937.391276620372</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45937.391276620372</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45937.391276620372</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45937.391276620372</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45937.391276620372</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45937.391276620372</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45937.391276620372</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45937.391276620372</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45937.391276620372</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45937.391276620372</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45937.391276620372</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45937.391276620372</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45937.391276620372</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45937.391276620372</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45937.391276620372</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45937.391276620372</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45937.391276620372</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45937.391276620372</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45937.391276620372</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45937.391276620372</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45937.391276620372</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45937.391276620372</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45937.391276620372</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45937.391276620372</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45937.391276620372</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45937.391276620372</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45937.391276620372</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45937.391276620372</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45937.391276620372</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45937.391276620372</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45937.391276620372</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45937.391276620372</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45937.391276620372</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45937.391276620372</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45937.391276620372</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45937.391276620372</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45937.391276620372</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45937.391276620372</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45937.391276620372</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45937.391276620372</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45937.391276620372</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45937.391276620372</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45937.391276620372</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45937.391276620372</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45937.391276620372</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45937.391276620372</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45937.391276620372</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45937.391276620372</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45937.391276620372</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45937.391276620372</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45937.391276620372</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233.91055902777589</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2.234332175925374</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0.62680902778083691</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0.21094097222521668</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0.17738773148448672</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45937.391276620372</v>
      </c>
      <c r="H7" s="143">
        <v>45937.242268518516</v>
      </c>
      <c r="I7" s="139" t="str">
        <f>IFERROR(VLOOKUP(D7,DB!A:F,6,0),"")</f>
        <v>SCECO</v>
      </c>
      <c r="J7" s="139" t="str">
        <f>IFERROR(VLOOKUP(D7,DB!A:G,7,0),"")</f>
        <v>Dead</v>
      </c>
      <c r="K7" s="146" t="s">
        <v>39069</v>
      </c>
      <c r="L7" s="141" t="str">
        <f>IFERROR(VLOOKUP(D7,DB!A:I,9,0),"")</f>
        <v>Latis</v>
      </c>
    </row>
    <row r="8" spans="1:16" ht="15" customHeight="1">
      <c r="A8" s="139" t="s">
        <v>39060</v>
      </c>
      <c r="B8" s="139" t="str">
        <f>IFERROR(VLOOKUP(D8,DB!A:K,11,0),"")</f>
        <v>R4</v>
      </c>
      <c r="C8" s="140">
        <v>1</v>
      </c>
      <c r="D8" s="141" t="s">
        <v>27578</v>
      </c>
      <c r="E8" s="142" t="s">
        <v>38964</v>
      </c>
      <c r="F8" s="143"/>
      <c r="G8" s="144">
        <f ca="1">IFERROR(NOW()-F8,"")</f>
        <v>45937.391276620372</v>
      </c>
      <c r="H8" s="143">
        <v>45937.175844907404</v>
      </c>
      <c r="I8" s="139" t="str">
        <f>IFERROR(VLOOKUP(D8,DB!A:F,6,0),"")</f>
        <v>SCECO</v>
      </c>
      <c r="J8" s="139" t="str">
        <f>IFERROR(VLOOKUP(D8,DB!A:G,7,0),"")</f>
        <v>Dead</v>
      </c>
      <c r="K8" s="146" t="s">
        <v>39072</v>
      </c>
      <c r="L8" s="141" t="str">
        <f>IFERROR(VLOOKUP(D8,DB!A:I,9,0),"")</f>
        <v>Latis</v>
      </c>
    </row>
    <row r="9" spans="1:16" ht="15" customHeight="1">
      <c r="A9" s="139" t="s">
        <v>39073</v>
      </c>
      <c r="B9" s="139" t="str">
        <f>IFERROR(VLOOKUP(D9,DB!A:K,11,0),"")</f>
        <v>R4</v>
      </c>
      <c r="C9" s="140">
        <v>1</v>
      </c>
      <c r="D9" s="141" t="s">
        <v>36759</v>
      </c>
      <c r="E9" s="142" t="s">
        <v>39045</v>
      </c>
      <c r="F9" s="143">
        <v>45937.32916666667</v>
      </c>
      <c r="G9" s="144">
        <f ca="1">IFERROR(NOW()-F9,"")</f>
        <v>6.2109953702019993E-2</v>
      </c>
      <c r="H9" s="143">
        <v>45937.323738425926</v>
      </c>
      <c r="I9" s="139" t="str">
        <f>IFERROR(VLOOKUP(D9,DB!A:F,6,0),"")</f>
        <v>SCECO</v>
      </c>
      <c r="J9" s="139" t="str">
        <f>IFERROR(VLOOKUP(D9,DB!A:G,7,0),"")</f>
        <v>In progress</v>
      </c>
      <c r="K9" s="146" t="s">
        <v>39069</v>
      </c>
      <c r="L9" s="141" t="str">
        <f>IFERROR(VLOOKUP(D9,DB!A:I,9,0),"")</f>
        <v>Latis</v>
      </c>
    </row>
    <row r="10" spans="1:16" ht="15" customHeight="1">
      <c r="A10" s="139" t="s">
        <v>39074</v>
      </c>
      <c r="B10" s="139" t="str">
        <f>IFERROR(VLOOKUP(D10,DB!A:K,11,0),"")</f>
        <v>R4</v>
      </c>
      <c r="C10" s="140">
        <v>1</v>
      </c>
      <c r="D10" s="141" t="s">
        <v>39075</v>
      </c>
      <c r="E10" s="142" t="s">
        <v>38964</v>
      </c>
      <c r="F10" s="143">
        <v>45937.344965277778</v>
      </c>
      <c r="G10" s="144">
        <f ca="1">IFERROR(NOW()-F10,"")</f>
        <v>4.6311342593980953E-2</v>
      </c>
      <c r="H10" s="143">
        <v>45937.338043981479</v>
      </c>
      <c r="I10" s="139" t="str">
        <f>IFERROR(VLOOKUP(D10,DB!A:F,6,0),"")</f>
        <v>SCECO</v>
      </c>
      <c r="J10" s="139" t="str">
        <f>IFERROR(VLOOKUP(D10,DB!A:G,7,0),"")</f>
        <v>In progress</v>
      </c>
      <c r="K10" s="146" t="s">
        <v>39076</v>
      </c>
      <c r="L10" s="141" t="str">
        <f>IFERROR(VLOOKUP(D10,DB!A:I,9,0),"")</f>
        <v>Latis</v>
      </c>
    </row>
    <row r="11" spans="1:16" ht="15" customHeight="1">
      <c r="A11" s="139"/>
      <c r="B11" s="139" t="str">
        <f>IFERROR(VLOOKUP(D11,DB!A:K,11,0),"")</f>
        <v/>
      </c>
      <c r="C11" s="140"/>
      <c r="D11" s="141"/>
      <c r="E11" s="142"/>
      <c r="F11" s="143"/>
      <c r="G11" s="144">
        <f ca="1">IFERROR(NOW()-F11,"")</f>
        <v>45937.391276620372</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45937.391276620372</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45937.391276620372</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45937.391276620372</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45937.391276620372</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45937.391276620372</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45937.391276620372</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45937.391276620372</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45937.391276620372</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45937.391276620372</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45937.391276620372</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45937.391276620372</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45937.391276620372</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45937.391276620372</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45937.391276620372</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45937.391276620372</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45937.391276620372</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45937.391276620372</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45937.391276620372</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45937.391276620372</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45937.391276620372</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45937.391276620372</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45937.391276620372</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45937.391276620372</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45937.391276620372</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45937.391276620372</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45937.391276620372</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45937.391276620372</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45937.391276620372</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45937.391276620372</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45937.391276620372</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45937.391276620372</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45937.391276620372</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45937.391276620372</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45937.391276620372</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45937.391276620372</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45937.391276620372</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45937.391276620372</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45937.391276620372</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45937.391276620372</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45937.391276620372</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45937.391276620372</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45937.391276620372</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45937.391276620372</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45937.391276620372</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45937.391276620372</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45937.391276620372</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45937.391276620372</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45937.391276620372</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45937.391276620372</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45937.391276620372</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45937.391276620372</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45937.391276620372</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45937.391276620372</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45937.391276620372</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45937.391276620372</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45937.391276620372</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45937.391276620372</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45937.391276620372</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45937.391276620372</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45937.391276620372</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45937.391276620372</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45937.391276620372</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45937.391276620372</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45937.391276620372</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45937.391276620372</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45937.391276620372</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45937.391276620372</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45937.391276620372</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45937.391276620372</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45937.391276620372</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45937.391276620372</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45937.391276620372</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45937.391276620372</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45937.391276620372</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45937.391276620372</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45937.391276620372</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45937.391276620372</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45937.391276620372</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45937.391276620372</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45937.391276620372</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45937.391276620372</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45937.391276620372</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45937.391276620372</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45937.391276620372</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45937.391276620372</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45937.391276620372</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45937.391276620372</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45937.391276620372</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45937.391276620372</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45937.391276620372</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45937.391276620372</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45937.391276620372</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45937.391276620372</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45937.391276620372</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45937.391276620372</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45937.391276620372</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45937.391276620372</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45937.391276620372</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45937.391276620372</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45937.391276620372</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45937.391276620372</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45937.391276620372</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45937.391276620372</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45937.391276620372</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45937.391276620372</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45937.391276620372</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45937.391276620372</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45937.391276620372</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45937.391276620372</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45937.391276620372</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45937.391276620372</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45937.391276620372</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45937.391276620372</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45937.391276620372</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45937.391276620372</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45937.391276620372</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45937.391276620372</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45937.391276620372</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45937.391276620372</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45937.391276620372</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45937.391276620372</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45937.391276620372</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45937.391276620372</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45937.391276620372</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45937.391276620372</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45937.391276620372</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45937.391276620372</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45937.391276620372</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45937.391276620372</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45937.391276620372</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45937.391276620372</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45937.391276620372</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45937.391276620372</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45937.391276620372</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45937.391276620372</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45937.391276620372</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45937.391276620372</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45937.391276620372</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45937.391276620372</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45937.391276620372</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45937.391276620372</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45937.391276620372</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45937.391276620372</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45937.391276620372</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45937.391276620372</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45937.391276620372</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45937.391276620372</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45937.391276620372</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45937.391276620372</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45937.391276620372</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45937.391276620372</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45937.391276620372</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45937.391276620372</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45937.391276620372</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45937.391276620372</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45937.391276620372</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45937.391276620372</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45937.391276620372</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45937.391276620372</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45937.391276620372</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45937.391276620372</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45937.391276620372</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45937.391276620372</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45937.391276620372</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45937.391276620372</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45937.391276620372</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45937.391276620372</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45937.391276620372</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45937.391276620372</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45937.391276620372</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45937.391276620372</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45937.391276620372</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45937.391276620372</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45937.391276620372</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45937.391276620372</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45937.391276620372</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45937.391276620372</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45937.391276620372</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45937.391276620372</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45937.391276620372</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45937.391276620372</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45937.391276620372</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45937.391276620372</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45937.391276620372</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45937.391276620372</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45937.391276620372</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45937.391276620372</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45937.391276620372</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45937.391276620372</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45937.391276620372</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45937.391276620372</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45937.391276620372</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45937.391276620372</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45937.391276620372</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45937.391276620372</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45937.391276620372</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45937.391276620372</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45937.391276620372</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45937.391276620372</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45937.391276620372</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45937.391276620372</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45937.391276620372</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45937.391276620372</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45937.391276620372</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45937.391276620372</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45937.391276620372</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45937.391276620372</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45937.391276620372</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45937.391276620372</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45937.391276620372</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45937.391276620372</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45937.391276620372</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45937.391276620372</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45937.391276620372</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45937.391276620372</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45937.391276620372</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45937.391276620372</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45937.391276620372</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45937.391276620372</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45937.391276620372</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45937.391276620372</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45937.391276620372</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45937.391276620372</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45937.391276620372</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45937.391276620372</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45937.391276620372</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45937.391276620372</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45937.391276620372</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45937.391276620372</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45937.391276620372</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45937.391276620372</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45937.391276620372</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45937.391276620372</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45937.391276620372</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45937.391276620372</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45937.391276620372</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45937.391276620372</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45937.391276620372</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45937.391276620372</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45937.391276620372</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45937.391276620372</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45937.391276620372</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45937.391276620372</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45937.391276620372</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45937.391276620372</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45937.391276620372</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45937.391276620372</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45937.391276620372</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45937.391276620372</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45937.391276620372</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45937.391276620372</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45937.391276620372</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45937.391276620372</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45937.391276620372</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45937.391276620372</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45937.391276620372</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45937.391276620372</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45937.391276620372</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45937.391276620372</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45937.391276620372</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45937.391276620372</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45937.391276620372</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45937.391276620372</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45937.391276620372</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45937.391276620372</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45937.391276620372</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45937.391276620372</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45937.391276620372</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45937.391276620372</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45937.391276620372</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45937.391276620372</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45937.391276620372</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45937.391276620372</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45937.391276620372</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45937.391276620372</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45937.391276620372</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45937.391276620372</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45937.391276620372</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45937.391276620372</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45937.391276620372</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45937.391276620372</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45937.391276620372</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45937.391276620372</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45937.391276620372</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45937.391276620372</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45937.391276620372</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45937.391276620372</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45937.391276620372</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45937.391276620372</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45937.391276620372</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45937.391276620372</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45937.391276620372</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45937.391276620372</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45937.391276620372</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45937.391276620372</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45937.391276620372</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45937.391276620372</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45937.391276620372</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45937.391276620372</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45937.391276620372</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45937.391276620372</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45937.391276620372</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45937.391276620372</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45937.391276620372</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45937.391276620372</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45937.391276620372</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45937.391276620372</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45937.391276620372</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45937.391276620372</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45937.391276620372</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45937.391276620372</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45937.391276620372</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45937.391276620372</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45937.391276620372</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45937.391276620372</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45937.391276620372</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45937.391276620372</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45937.391276620372</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45937.391276620372</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45937.391276620372</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45937.391276620372</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45937.391276620372</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45937.391276620372</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45937.391276620372</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45937.391276620372</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45937.391276620372</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45937.391276620372</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45937.391276620372</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45937.391276620372</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45937.391276620372</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45937.391276620372</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45937.391276620372</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45937.391276620372</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45937.391276620372</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45937.391276620372</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45937.391276620372</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45937.391276620372</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45937.391276620372</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45937.391276620372</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45937.391276620372</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45937.391276620372</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45937.391276620372</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45937.391276620372</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45937.391276620372</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45937.391276620372</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45937.391276620372</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45937.391276620372</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45937.391276620372</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45937.391276620372</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45937.391276620372</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45937.391276620372</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45937.391276620372</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45937.391276620372</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45937.391276620372</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45937.391276620372</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45937.391276620372</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45937.391276620372</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45937.391276620372</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45937.391276620372</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45937.391276620372</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45937.391276620372</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45937.391276620372</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45937.391276620372</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45937.391276620372</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45937.391276620372</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45937.391276620372</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45937.391276620372</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45937.391276620372</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45937.391276620372</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45937.391276620372</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45937.391276620372</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45937.391276620372</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45937.391276620372</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45937.391276620372</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45937.391276620372</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45937.391276620372</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45937.391276620372</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45937.391276620372</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45937.391276620372</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45937.391276620372</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45937.391276620372</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45937.391276620372</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45937.391276620372</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45937.391276620372</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45937.391276620372</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45937.391276620372</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45937.391276620372</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45937.391276620372</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45937.391276620372</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45937.391276620372</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45937.391276620372</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45937.391276620372</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45937.391276620372</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45937.391276620372</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45937.391276620372</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45937.391276620372</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45937.391276620372</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45937.391276620372</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45937.391276620372</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45937.391276620372</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45937.391276620372</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45937.391276620372</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45937.391276620372</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45937.391276620372</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45937.391276620372</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45937.391276620372</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45937.391276620372</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45937.391276620372</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45937.391276620372</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45937.391276620372</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45937.391276620372</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45937.391276620372</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45937.391276620372</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45937.391276620372</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45937.391276620372</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45937.391276620372</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45937.391276620372</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45937.391276620372</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45937.391276620372</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45937.391276620372</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45937.391276620372</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45937.391276620372</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45937.391276620372</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45937.391276620372</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45937.391276620372</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45937.391276620372</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45937.391276620372</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45937.391276620372</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45937.391276620372</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45937.391276620372</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45937.391276620372</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45937.391276620372</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45937.391276620372</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45937.391276620372</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45937.391276620372</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45937.391276620372</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45937.391276620372</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45937.391276620372</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45937.391276620372</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45937.391276620372</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45937.391276620372</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45937.391276620372</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45937.391276620372</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45937.391276620372</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45937.391276620372</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45937.391276620372</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45937.391276620372</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45937.391276620372</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45937.391276620372</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45937.391276620372</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45937.391276620372</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45937.391276620372</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45937.391276620372</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45937.391276620372</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45937.391276620372</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45937.391276620372</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45937.391276620372</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45937.391276620372</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45937.391276620372</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45937.391276620372</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45937.391276620372</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45937.391276620372</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45937.391276620372</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45937.391276620372</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45937.391276620372</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45937.391276620372</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45937.391276620372</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45937.391276620372</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45937.391276620372</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45937.391276620372</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45937.391276620372</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45937.391276620372</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45937.391276620372</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45937.391276620372</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39077</v>
      </c>
      <c r="B2" s="37" t="str">
        <f>IFERROR(VLOOKUP(D2,DB!A:K,11,0),"")</f>
        <v>R5</v>
      </c>
      <c r="C2" s="37">
        <v>3</v>
      </c>
      <c r="D2" s="37" t="s">
        <v>36000</v>
      </c>
      <c r="E2" s="37" t="s">
        <v>38964</v>
      </c>
      <c r="F2" s="38">
        <v>45891.832060185188</v>
      </c>
      <c r="G2" s="39">
        <f t="shared" ref="G2" ca="1" si="0">IFERROR(NOW()-F2,"-")</f>
        <v>45.559216435183771</v>
      </c>
      <c r="H2" s="38">
        <v>45891.790393518517</v>
      </c>
      <c r="I2" s="37" t="str">
        <f>IFERROR(VLOOKUP(D2,DB!A:F,6,0),"")</f>
        <v>Generator-SG</v>
      </c>
      <c r="J2" s="37" t="str">
        <f>IFERROR(VLOOKUP(D2,DB!A:G,7,0),"")</f>
        <v>Vandalized</v>
      </c>
      <c r="K2" s="37" t="s">
        <v>39078</v>
      </c>
      <c r="L2" s="37" t="str">
        <f>IFERROR(VLOOKUP(D2,DB!A:I,9,0),"")</f>
        <v>Latis</v>
      </c>
      <c r="M2" s="135"/>
    </row>
    <row r="3" spans="1:13" ht="30.75">
      <c r="A3" s="37" t="s">
        <v>39079</v>
      </c>
      <c r="B3" s="37" t="str">
        <f>IFERROR(VLOOKUP(D3,DB!A:K,11,0),"")</f>
        <v>R5</v>
      </c>
      <c r="C3" s="37">
        <v>1</v>
      </c>
      <c r="D3" s="37" t="s">
        <v>31295</v>
      </c>
      <c r="E3" s="37" t="s">
        <v>39045</v>
      </c>
      <c r="F3" s="38">
        <v>45926.188877314817</v>
      </c>
      <c r="G3" s="39">
        <f ca="1">IFERROR(NOW()-F3,"-")</f>
        <v>11.202399305555446</v>
      </c>
      <c r="H3" s="38">
        <v>45926.158159722225</v>
      </c>
      <c r="I3" s="37" t="str">
        <f>IFERROR(VLOOKUP(D3,DB!A:F,6,0),"")</f>
        <v>SCECO</v>
      </c>
      <c r="J3" s="37" t="str">
        <f>IFERROR(VLOOKUP(D3,DB!A:G,7,0),"")</f>
        <v>Good</v>
      </c>
      <c r="K3" s="37" t="s">
        <v>39080</v>
      </c>
      <c r="L3" s="37" t="str">
        <f>IFERROR(VLOOKUP(D3,DB!A:I,9,0),"")</f>
        <v>Latis</v>
      </c>
      <c r="M3" s="135"/>
    </row>
    <row r="4" spans="1:13" ht="30.75">
      <c r="A4" s="37" t="s">
        <v>39081</v>
      </c>
      <c r="B4" s="37" t="str">
        <f>IFERROR(VLOOKUP(D4,DB!A:K,11,0),"")</f>
        <v>R5</v>
      </c>
      <c r="C4" s="37">
        <v>4</v>
      </c>
      <c r="D4" s="136" t="s">
        <v>31288</v>
      </c>
      <c r="E4" s="37" t="s">
        <v>39045</v>
      </c>
      <c r="F4" s="38">
        <v>45937.29923611111</v>
      </c>
      <c r="G4" s="39">
        <f ca="1">IFERROR(NOW()-F4,"-")</f>
        <v>9.2040509262005799E-2</v>
      </c>
      <c r="H4" s="38">
        <v>45937.29278935185</v>
      </c>
      <c r="I4" s="37" t="str">
        <f>IFERROR(VLOOKUP(D4,DB!A:F,6,0),"")</f>
        <v>SCECO</v>
      </c>
      <c r="J4" s="37" t="str">
        <f>IFERROR(VLOOKUP(D4,DB!A:G,7,0),"")</f>
        <v>Dead</v>
      </c>
      <c r="K4" s="37" t="s">
        <v>39082</v>
      </c>
      <c r="L4" s="37" t="str">
        <f>IFERROR(VLOOKUP(D4,DB!A:I,9,0),"")</f>
        <v>Latis</v>
      </c>
      <c r="M4" s="135"/>
    </row>
    <row r="5" spans="1:13" ht="15">
      <c r="A5" s="37" t="s">
        <v>39083</v>
      </c>
      <c r="B5" s="37" t="str">
        <f>IFERROR(VLOOKUP(D5,DB!A:K,11,0),"")</f>
        <v>R5</v>
      </c>
      <c r="C5" s="37">
        <v>2</v>
      </c>
      <c r="D5" s="37" t="s">
        <v>38240</v>
      </c>
      <c r="E5" s="37" t="s">
        <v>39084</v>
      </c>
      <c r="F5" s="38">
        <v>45937.370706018519</v>
      </c>
      <c r="G5" s="39">
        <f ca="1">IFERROR(NOW()-F5,"-")</f>
        <v>2.0570601853250992E-2</v>
      </c>
      <c r="H5" s="38">
        <v>45937.361354166664</v>
      </c>
      <c r="I5" s="37" t="str">
        <f>IFERROR(VLOOKUP(D5,DB!A:F,6,0),"")</f>
        <v>SCECO</v>
      </c>
      <c r="J5" s="37" t="str">
        <f>IFERROR(VLOOKUP(D5,DB!A:G,7,0),"")</f>
        <v>Haj Removal</v>
      </c>
      <c r="K5" s="37" t="s">
        <v>39085</v>
      </c>
      <c r="L5" s="37" t="str">
        <f>IFERROR(VLOOKUP(D5,DB!A:I,9,0),"")</f>
        <v>Latis</v>
      </c>
      <c r="M5" s="135"/>
    </row>
    <row r="6" spans="1:13" ht="30.75">
      <c r="A6" s="37" t="s">
        <v>39086</v>
      </c>
      <c r="B6" s="37" t="str">
        <f>IFERROR(VLOOKUP(D6,DB!A:K,11,0),"")</f>
        <v>R5</v>
      </c>
      <c r="C6" s="37">
        <v>1</v>
      </c>
      <c r="D6" s="37" t="s">
        <v>38125</v>
      </c>
      <c r="E6" s="37" t="s">
        <v>39084</v>
      </c>
      <c r="F6" s="38">
        <v>45937.370706018519</v>
      </c>
      <c r="G6" s="39">
        <f ca="1">IFERROR(NOW()-F6,"-")</f>
        <v>2.0570601853250992E-2</v>
      </c>
      <c r="H6" s="38">
        <v>45937.361354166664</v>
      </c>
      <c r="I6" s="37" t="str">
        <f>IFERROR(VLOOKUP(D6,DB!A:F,6,0),"")</f>
        <v>SCECO</v>
      </c>
      <c r="J6" s="37" t="str">
        <f>IFERROR(VLOOKUP(D6,DB!A:G,7,0),"")</f>
        <v>Haj Removal</v>
      </c>
      <c r="K6" s="37" t="s">
        <v>39085</v>
      </c>
      <c r="L6" s="37" t="str">
        <f>IFERROR(VLOOKUP(D6,DB!A:I,9,0),"")</f>
        <v>Latis</v>
      </c>
      <c r="M6" s="135"/>
    </row>
    <row r="7" spans="1:13" ht="30.75">
      <c r="A7" s="37" t="s">
        <v>39086</v>
      </c>
      <c r="B7" s="37" t="str">
        <f>IFERROR(VLOOKUP(D7,DB!A:K,11,0),"")</f>
        <v>R5</v>
      </c>
      <c r="C7" s="37">
        <v>1</v>
      </c>
      <c r="D7" s="37" t="s">
        <v>38279</v>
      </c>
      <c r="E7" s="37" t="s">
        <v>39084</v>
      </c>
      <c r="F7" s="38">
        <v>45937.370706018519</v>
      </c>
      <c r="G7" s="39">
        <f ca="1">IFERROR(NOW()-F7,"-")</f>
        <v>2.0570601853250992E-2</v>
      </c>
      <c r="H7" s="38">
        <v>45937.361354166664</v>
      </c>
      <c r="I7" s="37" t="str">
        <f>IFERROR(VLOOKUP(D7,DB!A:F,6,0),"")</f>
        <v>SCECO</v>
      </c>
      <c r="J7" s="37" t="str">
        <f>IFERROR(VLOOKUP(D7,DB!A:G,7,0),"")</f>
        <v>Haj Removal</v>
      </c>
      <c r="K7" s="37" t="s">
        <v>39085</v>
      </c>
      <c r="L7" s="37" t="str">
        <f>IFERROR(VLOOKUP(D7,DB!A:I,9,0),"")</f>
        <v>Latis</v>
      </c>
      <c r="M7" s="135"/>
    </row>
    <row r="8" spans="1:13" ht="30.75">
      <c r="A8" s="37" t="s">
        <v>39086</v>
      </c>
      <c r="B8" s="37" t="str">
        <f>IFERROR(VLOOKUP(D8,DB!A:K,11,0),"")</f>
        <v>R5</v>
      </c>
      <c r="C8" s="37">
        <v>2</v>
      </c>
      <c r="D8" s="37" t="s">
        <v>38152</v>
      </c>
      <c r="E8" s="37" t="s">
        <v>39084</v>
      </c>
      <c r="F8" s="38">
        <v>45937.370706018519</v>
      </c>
      <c r="G8" s="39">
        <f ca="1">IFERROR(NOW()-F8,"-")</f>
        <v>2.0570601853250992E-2</v>
      </c>
      <c r="H8" s="38">
        <v>45937.361354166664</v>
      </c>
      <c r="I8" s="37" t="str">
        <f>IFERROR(VLOOKUP(D8,DB!A:F,6,0),"")</f>
        <v>SCECO</v>
      </c>
      <c r="J8" s="37" t="str">
        <f>IFERROR(VLOOKUP(D8,DB!A:G,7,0),"")</f>
        <v>Haj Removal</v>
      </c>
      <c r="K8" s="37" t="s">
        <v>39087</v>
      </c>
      <c r="L8" s="37" t="str">
        <f>IFERROR(VLOOKUP(D8,DB!A:I,9,0),"")</f>
        <v>Latis</v>
      </c>
      <c r="M8" s="135"/>
    </row>
    <row r="9" spans="1:13" ht="30.75">
      <c r="A9" s="37" t="s">
        <v>39086</v>
      </c>
      <c r="B9" s="37" t="str">
        <f>IFERROR(VLOOKUP(D9,DB!A:K,11,0),"")</f>
        <v>R5</v>
      </c>
      <c r="C9" s="37">
        <v>2</v>
      </c>
      <c r="D9" s="37" t="s">
        <v>38172</v>
      </c>
      <c r="E9" s="37" t="s">
        <v>39084</v>
      </c>
      <c r="F9" s="38">
        <v>45937.370706018519</v>
      </c>
      <c r="G9" s="39">
        <f ca="1">IFERROR(NOW()-F9,"-")</f>
        <v>2.0570601853250992E-2</v>
      </c>
      <c r="H9" s="38">
        <v>45937.361354166664</v>
      </c>
      <c r="I9" s="37" t="str">
        <f>IFERROR(VLOOKUP(D9,DB!A:F,6,0),"")</f>
        <v>SCECO</v>
      </c>
      <c r="J9" s="37" t="str">
        <f>IFERROR(VLOOKUP(D9,DB!A:G,7,0),"")</f>
        <v>Haj Removal</v>
      </c>
      <c r="K9" s="37" t="s">
        <v>39087</v>
      </c>
      <c r="L9" s="37" t="str">
        <f>IFERROR(VLOOKUP(D9,DB!A:I,9,0),"")</f>
        <v>Latis</v>
      </c>
      <c r="M9" s="135"/>
    </row>
    <row r="10" spans="1:13" ht="30.75">
      <c r="A10" s="37" t="s">
        <v>39086</v>
      </c>
      <c r="B10" s="37" t="str">
        <f>IFERROR(VLOOKUP(D10,DB!A:K,11,0),"")</f>
        <v>R5</v>
      </c>
      <c r="C10" s="37">
        <v>1</v>
      </c>
      <c r="D10" s="37" t="s">
        <v>38307</v>
      </c>
      <c r="E10" s="37" t="s">
        <v>39084</v>
      </c>
      <c r="F10" s="38">
        <v>45937.370706018519</v>
      </c>
      <c r="G10" s="39">
        <f ca="1">IFERROR(NOW()-F10,"-")</f>
        <v>2.0570601853250992E-2</v>
      </c>
      <c r="H10" s="38">
        <v>45937.361354166664</v>
      </c>
      <c r="I10" s="37" t="str">
        <f>IFERROR(VLOOKUP(D10,DB!A:F,6,0),"")</f>
        <v>SCECO</v>
      </c>
      <c r="J10" s="37" t="str">
        <f>IFERROR(VLOOKUP(D10,DB!A:G,7,0),"")</f>
        <v>Haj Removal</v>
      </c>
      <c r="K10" s="37" t="s">
        <v>39088</v>
      </c>
      <c r="L10" s="37" t="str">
        <f>IFERROR(VLOOKUP(D10,DB!A:I,9,0),"")</f>
        <v>Latis</v>
      </c>
      <c r="M10" s="135"/>
    </row>
    <row r="11" spans="1:13" ht="31.5" customHeight="1">
      <c r="A11" s="37" t="s">
        <v>39086</v>
      </c>
      <c r="B11" s="37" t="str">
        <f>IFERROR(VLOOKUP(D11,DB!A:K,11,0),"")</f>
        <v>R5</v>
      </c>
      <c r="C11" s="37">
        <v>1</v>
      </c>
      <c r="D11" s="37" t="s">
        <v>38173</v>
      </c>
      <c r="E11" s="37" t="s">
        <v>39084</v>
      </c>
      <c r="F11" s="38">
        <v>45937.370706018519</v>
      </c>
      <c r="G11" s="39">
        <f ca="1">IFERROR(NOW()-F11,"-")</f>
        <v>2.0570601853250992E-2</v>
      </c>
      <c r="H11" s="38">
        <v>45937.361354166664</v>
      </c>
      <c r="I11" s="37" t="str">
        <f>IFERROR(VLOOKUP(D11,DB!A:F,6,0),"")</f>
        <v>SCECO</v>
      </c>
      <c r="J11" s="37" t="str">
        <f>IFERROR(VLOOKUP(D11,DB!A:G,7,0),"")</f>
        <v>Haj Removal</v>
      </c>
      <c r="K11" s="37" t="s">
        <v>39088</v>
      </c>
      <c r="L11" s="37" t="str">
        <f>IFERROR(VLOOKUP(D11,DB!A:I,9,0),"")</f>
        <v>Latis</v>
      </c>
      <c r="M11" s="135"/>
    </row>
    <row r="12" spans="1:13" ht="30.75">
      <c r="A12" s="37" t="s">
        <v>39086</v>
      </c>
      <c r="B12" s="37" t="str">
        <f>IFERROR(VLOOKUP(D12,DB!A:K,11,0),"")</f>
        <v>R5</v>
      </c>
      <c r="C12" s="37">
        <v>1</v>
      </c>
      <c r="D12" s="37" t="s">
        <v>38112</v>
      </c>
      <c r="E12" s="37" t="s">
        <v>39084</v>
      </c>
      <c r="F12" s="38">
        <v>45937.370706018519</v>
      </c>
      <c r="G12" s="39">
        <f ca="1">IFERROR(NOW()-F12,"-")</f>
        <v>2.0570601853250992E-2</v>
      </c>
      <c r="H12" s="38">
        <v>45937.361354166664</v>
      </c>
      <c r="I12" s="37" t="str">
        <f>IFERROR(VLOOKUP(D12,DB!A:F,6,0),"")</f>
        <v>SCECO</v>
      </c>
      <c r="J12" s="37" t="str">
        <f>IFERROR(VLOOKUP(D12,DB!A:G,7,0),"")</f>
        <v>Haj Removal</v>
      </c>
      <c r="K12" s="37" t="s">
        <v>39088</v>
      </c>
      <c r="L12" s="37" t="str">
        <f>IFERROR(VLOOKUP(D12,DB!A:I,9,0),"")</f>
        <v>Latis</v>
      </c>
      <c r="M12" s="135"/>
    </row>
    <row r="13" spans="1:13" ht="30.75">
      <c r="A13" s="37" t="s">
        <v>39086</v>
      </c>
      <c r="B13" s="37" t="str">
        <f>IFERROR(VLOOKUP(D13,DB!A:K,11,0),"")</f>
        <v>R5</v>
      </c>
      <c r="C13" s="37">
        <v>1</v>
      </c>
      <c r="D13" s="37" t="s">
        <v>38496</v>
      </c>
      <c r="E13" s="37" t="s">
        <v>39084</v>
      </c>
      <c r="F13" s="38">
        <v>45937.370706018519</v>
      </c>
      <c r="G13" s="39">
        <f ca="1">IFERROR(NOW()-F13,"-")</f>
        <v>2.0570601853250992E-2</v>
      </c>
      <c r="H13" s="38">
        <v>45937.361354166664</v>
      </c>
      <c r="I13" s="37" t="str">
        <f>IFERROR(VLOOKUP(D13,DB!A:F,6,0),"")</f>
        <v>SCECO</v>
      </c>
      <c r="J13" s="37" t="str">
        <f>IFERROR(VLOOKUP(D13,DB!A:G,7,0),"")</f>
        <v>Haj Removal</v>
      </c>
      <c r="K13" s="37" t="s">
        <v>39088</v>
      </c>
      <c r="L13" s="37" t="str">
        <f>IFERROR(VLOOKUP(D13,DB!A:I,9,0),"")</f>
        <v>Latis</v>
      </c>
      <c r="M13" s="135"/>
    </row>
    <row r="14" spans="1:13" ht="15">
      <c r="A14" s="37"/>
      <c r="B14" s="37" t="str">
        <f>IFERROR(VLOOKUP(D14,DB!A:K,11,0),"")</f>
        <v/>
      </c>
      <c r="C14" s="37"/>
      <c r="D14" s="37"/>
      <c r="E14" s="37"/>
      <c r="F14" s="38"/>
      <c r="G14" s="39">
        <f ca="1">IFERROR(NOW()-F14,"-")</f>
        <v>45937.391276620372</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45937.391276620372</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45937.391276620372</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45937.391276620372</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45937.391276620372</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45937.391276620372</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45937.391276620372</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45937.391276620372</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45937.391276620372</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45937.391276620372</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45937.391276620372</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45937.391276620372</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45937.391276620372</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45937.391276620372</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45937.391276620372</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45937.391276620372</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45937.391276620372</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45937.391276620372</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45937.391276620372</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45937.391276620372</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45937.391276620372</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45937.391276620372</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45937.391276620372</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45937.391276620372</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45937.391276620372</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45937.391276620372</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45937.391276620372</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45937.391276620372</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45937.391276620372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45937.391276620372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45937.391276620372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45937.391276620372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45937.391276620372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45937.391276620372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45937.391276620372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45937.391276620372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45937.391276620372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45937.391276620372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45937.391276620372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45937.391276620372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45937.391276620372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45937.391276620372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45937.391276620372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45937.391276620372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45937.391276620372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45937.391276620372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45937.391276620372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45937.391276620372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45937.391276620372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45937.391276620372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45937.391276620372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45937.391276620372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45937.391276620372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45937.391276620372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45937.391276620372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45937.391276620372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45937.391276620372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45937.391276620372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45937.391276620372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45937.391276620372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45937.391276620372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45937.391276620372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45937.391276620372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45937.391276620372</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45937.391276620372</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45937.391276620372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45937.391276620372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45937.391276620372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45937.391276620372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45937.391276620372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45937.391276620372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45937.391276620372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45937.391276620372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45937.391276620372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45937.391276620372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45937.391276620372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45937.391276620372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45937.391276620372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45937.391276620372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45937.391276620372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45937.391276620372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45937.391276620372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45937.391276620372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45937.391276620372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45937.391276620372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45937.391276620372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45937.391276620372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45937.391276620372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45937.391276620372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45937.391276620372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45937.391276620372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45937.391276620372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45937.391276620372</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45937.391276620372</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45937.391276620372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45937.391276620372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45937.391276620372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45937.391276620372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45937.391276620372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45937.391276620372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45937.391276620372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45937.391276620372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45937.391276620372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45937.391276620372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45937.391276620372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45937.391276620372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45937.391276620372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45937.391276620372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45937.391276620372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45937.391276620372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45937.391276620372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45937.391276620372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45937.391276620372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45937.391276620372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45937.391276620372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45937.391276620372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45937.391276620372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45937.391276620372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45937.391276620372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45937.391276620372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45937.391276620372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45937.391276620372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45937.391276620372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45937.391276620372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45937.391276620372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45937.391276620372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45937.391276620372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45937.391276620372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45937.391276620372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45937.391276620372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45937.391276620372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45937.391276620372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45937.391276620372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45937.391276620372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45937.391276620372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45937.391276620372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45937.391276620372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45937.391276620372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45937.391276620372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45937.391276620372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45937.391276620372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45937.391276620372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45937.391276620372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45937.391276620372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45937.391276620372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45937.391276620372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45937.391276620372</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45937.391276620372</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39089</v>
      </c>
      <c r="B2" s="119" t="s">
        <v>5398</v>
      </c>
      <c r="C2" s="136">
        <v>1</v>
      </c>
      <c r="D2" s="119" t="s">
        <v>34463</v>
      </c>
      <c r="E2" s="136" t="s">
        <v>39090</v>
      </c>
      <c r="F2" s="137">
        <v>45926.772847222222</v>
      </c>
      <c r="G2" s="88">
        <f ca="1">IFERROR(NOW()-F2,"-")</f>
        <v>10.618429398149601</v>
      </c>
      <c r="H2" s="138">
        <v>45927.449074074102</v>
      </c>
      <c r="I2" s="119" t="str">
        <f>IFERROR(VLOOKUP(D2,DB!A:F,6,0),"")</f>
        <v>SCECO</v>
      </c>
      <c r="J2" s="119" t="str">
        <f>IFERROR(VLOOKUP(D2,DB!A:G,7,0),"")</f>
        <v>Weak</v>
      </c>
      <c r="K2" s="136" t="s">
        <v>39091</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45937.391276620372</v>
      </c>
      <c r="H3" s="138">
        <v>45927.987534722219</v>
      </c>
      <c r="I3" s="119" t="str">
        <f>IFERROR(VLOOKUP(D3,DB!A:F,6,0),"")</f>
        <v>SCECO</v>
      </c>
      <c r="J3" s="119" t="str">
        <f>IFERROR(VLOOKUP(D3,DB!A:G,7,0),"")</f>
        <v>Vandalized</v>
      </c>
      <c r="K3" s="136" t="s">
        <v>39092</v>
      </c>
      <c r="L3" s="125" t="str">
        <f>IFERROR(VLOOKUP(D3,DB!A:I,9,0),"")</f>
        <v>Latis</v>
      </c>
    </row>
    <row r="4" spans="1:16383" ht="31.5" customHeight="1">
      <c r="A4" s="136" t="s">
        <v>39093</v>
      </c>
      <c r="B4" s="119" t="s">
        <v>5398</v>
      </c>
      <c r="C4" s="136">
        <v>1</v>
      </c>
      <c r="D4" s="119" t="s">
        <v>32861</v>
      </c>
      <c r="E4" s="136" t="s">
        <v>39090</v>
      </c>
      <c r="F4" s="137">
        <v>45933.880972222221</v>
      </c>
      <c r="G4" s="88">
        <f ca="1">IFERROR(NOW()-F4,"-")</f>
        <v>3.5103043981507653</v>
      </c>
      <c r="H4" s="138">
        <v>45929.455266203702</v>
      </c>
      <c r="I4" s="119" t="str">
        <f>IFERROR(VLOOKUP(D4,DB!A:F,6,0),"")</f>
        <v>SCECO</v>
      </c>
      <c r="J4" s="119" t="str">
        <f>IFERROR(VLOOKUP(D4,DB!A:G,7,0),"")</f>
        <v>In progress</v>
      </c>
      <c r="K4" s="136" t="s">
        <v>39091</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39094</v>
      </c>
      <c r="B5" s="119" t="s">
        <v>5398</v>
      </c>
      <c r="C5" s="136">
        <v>1</v>
      </c>
      <c r="D5" s="119" t="s">
        <v>33408</v>
      </c>
      <c r="E5" s="136" t="s">
        <v>38964</v>
      </c>
      <c r="F5" s="137">
        <v>45934.942245370374</v>
      </c>
      <c r="G5" s="88">
        <f ca="1">IFERROR(NOW()-F5,"-")</f>
        <v>2.4490312499983702</v>
      </c>
      <c r="H5" s="138">
        <v>45934.470231481479</v>
      </c>
      <c r="I5" s="119" t="str">
        <f>IFERROR(VLOOKUP(D5,DB!A:F,6,0),"")</f>
        <v>SCECO</v>
      </c>
      <c r="J5" s="119" t="str">
        <f>IFERROR(VLOOKUP(D5,DB!A:G,7,0),"")</f>
        <v>Dead</v>
      </c>
      <c r="K5" s="136" t="s">
        <v>39091</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39095</v>
      </c>
      <c r="B6" s="119" t="str">
        <f>IFERROR(VLOOKUP(D6,DB!A:K,11,0),"")</f>
        <v>R6</v>
      </c>
      <c r="C6" s="121">
        <v>1</v>
      </c>
      <c r="D6" s="119" t="s">
        <v>33009</v>
      </c>
      <c r="E6" s="122" t="s">
        <v>38964</v>
      </c>
      <c r="F6" s="123">
        <v>45937.073495370372</v>
      </c>
      <c r="G6" s="88">
        <f ca="1">IFERROR(NOW()-F6,"-")</f>
        <v>0.31778124999982538</v>
      </c>
      <c r="H6" s="123">
        <v>45937.053842592592</v>
      </c>
      <c r="I6" s="119" t="str">
        <f>IFERROR(VLOOKUP(D6,DB!A:F,6,0),"")</f>
        <v>SCECO</v>
      </c>
      <c r="J6" s="119" t="str">
        <f>IFERROR(VLOOKUP(D6,DB!A:G,7,0),"")</f>
        <v>Dead+No BB Design</v>
      </c>
      <c r="K6" s="124" t="s">
        <v>39096</v>
      </c>
      <c r="L6" s="125" t="str">
        <f>IFERROR(VLOOKUP(D6,DB!A:I,9,0),"")</f>
        <v>Latis</v>
      </c>
    </row>
    <row r="7" spans="1:16383" ht="31.5" customHeight="1">
      <c r="A7" s="136" t="s">
        <v>39097</v>
      </c>
      <c r="B7" s="119" t="str">
        <f>IFERROR(VLOOKUP(D7,DB!A:K,11,0),"")</f>
        <v>R6</v>
      </c>
      <c r="C7" s="121">
        <v>2</v>
      </c>
      <c r="D7" s="161" t="s">
        <v>32516</v>
      </c>
      <c r="E7" s="122" t="s">
        <v>39045</v>
      </c>
      <c r="F7" s="123">
        <v>45937.351446759261</v>
      </c>
      <c r="G7" s="88">
        <f ca="1">IFERROR(NOW()-F7,"-")</f>
        <v>3.98298611107748E-2</v>
      </c>
      <c r="H7" s="123">
        <v>45937.340462962966</v>
      </c>
      <c r="I7" s="119" t="str">
        <f>IFERROR(VLOOKUP(D7,DB!A:F,6,0),"")</f>
        <v>SCECO</v>
      </c>
      <c r="J7" s="119" t="str">
        <f>IFERROR(VLOOKUP(D7,DB!A:G,7,0),"")</f>
        <v>Good</v>
      </c>
      <c r="K7" s="124" t="s">
        <v>39098</v>
      </c>
      <c r="L7" s="125" t="str">
        <f>IFERROR(VLOOKUP(D7,DB!A:I,9,0),"")</f>
        <v>Latis</v>
      </c>
    </row>
    <row r="8" spans="1:16383" ht="31.5" customHeight="1">
      <c r="A8" s="120"/>
      <c r="B8" s="119" t="str">
        <f>IFERROR(VLOOKUP(D8,DB!A:K,11,0),"")</f>
        <v/>
      </c>
      <c r="C8" s="121"/>
      <c r="D8" s="119"/>
      <c r="E8" s="122"/>
      <c r="F8" s="123"/>
      <c r="G8" s="88">
        <f ca="1">IFERROR(NOW()-F8,"-")</f>
        <v>45937.391276620372</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45937.391276620372</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45937.391276620372</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45937.391276620372</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45937.391276620372</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45937.391276620372</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45937.391276620372</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45937.391276620372</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45937.391276620372</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45937.391276620372</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45937.391276620372</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45937.391276620372</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45937.391276620372</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45937.391276620372</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45937.391276620372</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45937.391276620372</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45937.391276620372</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45937.391276620372</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45937.391276620372</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45937.391276620372</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45937.391276620372</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45937.391276620372</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45937.391276620372</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45937.391276620372</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45937.391276620372</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45937.391276620372</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45937.391276620372</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45937.391276620372</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45937.391276620372</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45937.391276620372</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45937.391276620372</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45937.391276620372</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45937.391276620372</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45937.391276620372</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45937.391276620372</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45937.391276620372</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45937.391276620372</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45937.391276620372</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45937.391276620372</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45937.391276620372</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45937.391276620372</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45937.391276620372</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45937.391276620372</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45937.391276620372</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45937.391276620372</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45937.391276620372</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45937.391276620372</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45937.391276620372</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45937.391276620372</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45937.391276620372</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45937.391276620372</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45937.391276620372</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45937.391276620372</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45937.391276620372</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45937.391276620372</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45937.391276620372</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45937.391276620372</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45937.391276620372</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45937.391276620372</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45937.391276620372</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45937.391276620372</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45937.391276620372</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45937.391276620372</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45937.391276620372</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45937.391276620372</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45937.391276620372</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45937.391276620372</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45937.391276620372</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45937.391276620372</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45937.391276620372</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45937.391276620372</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45937.391276620372</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45937.391276620372</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45937.391276620372</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45937.391276620372</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45937.391276620372</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45937.391276620372</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45937.391276620372</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45937.391276620372</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45937.391276620372</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45937.391276620372</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45937.391276620372</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45937.391276620372</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45937.391276620372</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45937.391276620372</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45937.391276620372</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45937.391276620372</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45937.391276620372</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45937.391276620372</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45937.391276620372</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45937.391276620372</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45937.391276620372</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45937.391276620372</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45937.391276620372</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45937.391276620372</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45937.391276620372</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45937.391276620372</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45937.391276620372</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45937.391276620372</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45937.391276620372</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45937.391276620372</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45937.391276620372</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45937.391276620372</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45937.391276620372</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45937.391276620372</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45937.391276620372</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45937.391276620372</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45937.391276620372</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45937.391276620372</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45937.391276620372</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45937.391276620372</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45937.391276620372</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45937.391276620372</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45937.391276620372</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45937.391276620372</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45937.391276620372</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45937.391276620372</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45937.391276620372</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45937.391276620372</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45937.391276620372</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45937.391276620372</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45937.391276620372</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45937.391276620372</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45937.391276620372</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45937.391276620372</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45937.391276620372</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45937.391276620372</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45937.391276620372</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45937.391276620372</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45937.391276620372</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45937.391276620372</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45937.391276620372</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45937.391276620372</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45937.391276620372</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45937.391276620372</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45937.391276620372</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45937.391276620372</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45937.391276620372</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45937.391276620372</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45937.391276620372</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45937.391276620372</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45937.391276620372</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45937.391276620372</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45937.391276620372</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45937.391276620372</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45937.391276620372</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45937.391276620372</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45937.391276620372</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45937.391276620372</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45937.391276620372</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45937.391276620372</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45937.391276620372</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45937.391276620372</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45937.391276620372</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45937.391276620372</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45937.391276620372</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45937.391276620372</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45937.391276620372</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45937.391276620372</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45937.391276620372</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45937.391276620372</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45937.391276620372</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45937.391276620372</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45937.391276620372</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45937.391276620372</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45937.391276620372</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45937.391276620372</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45937.391276620372</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45937.391276620372</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45937.391276620372</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45937.391276620372</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45937.391276620372</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45937.391276620372</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45937.391276620372</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45937.391276620372</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45937.391276620372</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45937.391276620372</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45937.391276620372</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45937.391276620372</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45937.391276620372</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45937.391276620372</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45937.391276620372</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45937.391276620372</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45937.391276620372</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45937.391276620372</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45937.391276620372</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45937.391276620372</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45937.391276620372</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45937.391276620372</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45937.391276620372</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45937.391276620372</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45937.391276620372</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45937.391276620372</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45937.391276620372</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45937.391276620372</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45937.391276620372</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45937.391276620372</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45937.391276620372</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45937.391276620372</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45937.391276620372</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45937.391276620372</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45937.391276620372</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45937.391276620372</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45937.391276620372</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45937.391276620372</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45937.391276620372</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45937.391276620372</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45937.391276620372</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45937.391276620372</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45937.391276620372</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45937.391276620372</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45937.391276620372</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45937.391276620372</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45937.391276620372</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45937.391276620372</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45937.391276620372</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45937.391276620372</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45937.391276620372</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45937.391276620372</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45937.391276620372</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45937.391276620372</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45937.391276620372</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45937.391276620372</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45937.391276620372</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45937.391276620372</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45937.391276620372</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45937.391276620372</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45937.391276620372</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45937.391276620372</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45937.391276620372</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45937.391276620372</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45937.391276620372</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45937.391276620372</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45937.391276620372</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45937.391276620372</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45937.391276620372</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45937.391276620372</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45937.391276620372</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45937.391276620372</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45937.391276620372</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45937.391276620372</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45937.391276620372</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45937.391276620372</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45937.391276620372</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45937.391276620372</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45937.391276620372</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45937.391276620372</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45937.391276620372</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45937.391276620372</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45937.391276620372</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45937.391276620372</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45937.391276620372</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45937.391276620372</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45937.391276620372</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45937.391276620372</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45937.391276620372</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