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82" documentId="13_ncr:1_{F6CB121F-512D-4AA6-A0C1-0FB36C537598}" xr6:coauthVersionLast="47" xr6:coauthVersionMax="47" xr10:uidLastSave="{6AE1F8AA-843F-450A-8528-13CB218A93B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<sst xmlns="http://schemas.openxmlformats.org/spreadsheetml/2006/main" count="178602" uniqueCount="39082">
  <si>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</si>
  <si>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</si>
  <si>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</si>
  <si>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</si>
  <si>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</si>
  <si>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</si>
  <si>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</si>
  <si>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</si>
  <si>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</si>
  <si>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</si>
  <si>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</si>
  <si>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</si>
  <si>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</si>
  <si>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</si>
  <si>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</si>
  <si>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</si>
  <si>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</si>
  <si>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</si>
  <si>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</si>
  <si>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</si>
  <si>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</si>
  <si>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</si>
  <si>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</si>
  <si>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</si>
  <si>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</si>
  <si>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</si>
  <si>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</si>
  <si>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</si>
  <si>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</si>
  <si>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</si>
  <si>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</si>
  <si>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</si>
  <si>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</si>
  <si>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</si>
  <si>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</si>
  <si>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</si>
  <si>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</si>
  <si>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</si>
  <si>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</si>
  <si>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</si>
  <si>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</si>
  <si>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</si>
  <si>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</si>
  <si>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</si>
  <si>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</si>
  <si>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</si>
  <si>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</si>
  <si>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</si>
  <si>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</si>
  <si>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</si>
  <si>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</si>
  <si>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</si>
  <si>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</si>
  <si>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</si>
  <si>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</si>
  <si>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</si>
  <si>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</si>
  <si>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</si>
  <si>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</si>
  <si>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</si>
  <si>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</si>
  <si>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</si>
  <si>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</si>
  <si>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</si>
  <si>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</si>
  <si>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</si>
  <si>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</si>
  <si>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</si>
  <si>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</si>
  <si>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</si>
  <si>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</si>
  <si>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</si>
  <si>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</si>
  <si>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</si>
  <si>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</si>
  <si>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</si>
  <si>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</si>
  <si>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</si>
  <si>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</si>
  <si>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</si>
  <si>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</si>
  <si>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</si>
  <si>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</si>
  <si>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</si>
  <si>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</si>
  <si>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</si>
  <si>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</si>
  <si>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</si>
  <si>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</si>
  <si>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</si>
  <si>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</si>
  <si>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</si>
  <si>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</si>
  <si>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</si>
  <si>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</si>
  <si>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</si>
  <si>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</si>
  <si>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</si>
  <si>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</si>
  <si>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</si>
  <si>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</si>
  <si>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</si>
  <si>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</si>
  <si>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</si>
  <si>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</si>
  <si>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</si>
  <si>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</si>
  <si>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</si>
  <si>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</si>
  <si>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</si>
  <si>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</si>
  <si>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</si>
  <si>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</si>
  <si>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</si>
  <si>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</si>
  <si>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</si>
  <si>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</si>
  <si>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</si>
  <si>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</si>
  <si>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</si>
  <si>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</si>
  <si>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</si>
  <si>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</si>
  <si>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</si>
  <si>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</si>
  <si>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</si>
  <si>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</si>
  <si>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</si>
  <si>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</si>
  <si>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</si>
  <si>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</si>
  <si>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</si>
  <si>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</si>
  <si>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</si>
  <si>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</si>
  <si>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</si>
  <si>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</si>
  <si>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</si>
  <si>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</si>
  <si>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</si>
  <si>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</si>
  <si>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</si>
  <si>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</si>
  <si>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</si>
  <si>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</si>
  <si>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</si>
  <si>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</si>
  <si>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</si>
  <si>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</si>
  <si>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</si>
  <si>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</si>
  <si>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</si>
  <si>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</si>
  <si>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</si>
  <si>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</si>
  <si>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</si>
  <si>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</si>
  <si>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</si>
  <si>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</si>
  <si>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</si>
  <si>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</si>
  <si>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</si>
  <si>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</si>
  <si>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</si>
  <si>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</si>
  <si>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</si>
  <si>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</si>
  <si>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</si>
  <si>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</si>
  <si>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</si>
  <si>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</si>
  <si>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</si>
  <si>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</si>
  <si>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</si>
  <si>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</si>
  <si>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</si>
  <si>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</si>
  <si>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</si>
  <si>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</si>
  <si>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</si>
  <si>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</si>
  <si>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</si>
  <si>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</si>
  <si>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</si>
  <si>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</si>
  <si>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</si>
  <si>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</si>
  <si>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</si>
  <si>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</si>
  <si>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</si>
  <si>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</si>
  <si>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</si>
  <si>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</si>
  <si>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</si>
  <si>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</si>
  <si>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</si>
  <si>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</si>
  <si>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</si>
  <si>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</si>
  <si>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</si>
  <si>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</si>
  <si>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</si>
  <si>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</si>
  <si>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</si>
  <si>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</si>
  <si>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</si>
  <si>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</si>
  <si>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</si>
  <si>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</si>
  <si>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</si>
  <si>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</si>
  <si>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</si>
  <si>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</si>
  <si>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</si>
  <si>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</si>
  <si>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</si>
  <si>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</si>
  <si>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</si>
  <si>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</si>
  <si>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</si>
  <si>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</si>
  <si>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</si>
  <si>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</si>
  <si>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</si>
  <si>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</si>
  <si>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</si>
  <si>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</si>
  <si>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</si>
  <si>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</si>
  <si>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</si>
  <si>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</si>
  <si>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</si>
  <si>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</si>
  <si>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</si>
  <si>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</si>
  <si>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</si>
  <si>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</si>
  <si>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</si>
  <si>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</si>
  <si>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</si>
  <si>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</si>
  <si>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</si>
  <si>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</si>
  <si>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</si>
  <si>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</si>
  <si>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</si>
  <si>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</si>
  <si>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</si>
  <si>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</si>
  <si>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</si>
  <si>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</si>
  <si>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</si>
  <si>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</si>
  <si>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</si>
  <si>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</si>
  <si>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</si>
  <si>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</si>
  <si>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</si>
  <si>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</si>
  <si>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</si>
  <si>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</si>
  <si>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</si>
  <si>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</si>
  <si>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</si>
  <si>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</si>
  <si>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</si>
  <si>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</si>
  <si>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</si>
  <si>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</si>
  <si>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</si>
  <si>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</si>
  <si>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</si>
  <si>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</si>
  <si>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</si>
  <si>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</si>
  <si>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</si>
  <si>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</si>
  <si>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</si>
  <si>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</si>
  <si>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</si>
  <si>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</si>
  <si>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</si>
  <si>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</si>
  <si>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</si>
  <si>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</si>
  <si>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</si>
  <si>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</si>
  <si>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</si>
  <si>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</si>
  <si>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</si>
  <si>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</si>
  <si>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</si>
  <si>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</si>
  <si>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</si>
  <si>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</si>
  <si>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</si>
  <si>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</si>
  <si>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</si>
  <si>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</si>
  <si>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</si>
  <si>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</si>
  <si>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</si>
  <si>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</si>
  <si>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</si>
  <si>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</si>
  <si>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</si>
  <si>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</si>
  <si>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</si>
  <si>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</si>
  <si>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</si>
  <si>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</si>
  <si>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</si>
  <si>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</si>
  <si>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</si>
  <si>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</si>
  <si>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</si>
  <si>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</si>
  <si>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</si>
  <si>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</si>
  <si>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</si>
  <si>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</si>
  <si>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</si>
  <si>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</si>
  <si>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</si>
  <si>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</si>
  <si>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</si>
  <si>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</si>
  <si>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</si>
  <si>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</si>
  <si>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</si>
  <si>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</si>
  <si>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</si>
  <si>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</si>
  <si>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</si>
  <si>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</si>
  <si>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</si>
  <si>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</si>
  <si>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</si>
  <si>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</si>
  <si>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</si>
  <si>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</si>
  <si>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</si>
  <si>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</si>
  <si>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</si>
  <si>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</si>
  <si>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</si>
  <si>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</si>
  <si>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</si>
  <si>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</si>
  <si>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</si>
  <si>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</si>
  <si>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</si>
  <si>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</si>
  <si>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</si>
  <si>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</si>
  <si>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</si>
  <si>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</si>
  <si>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</si>
  <si>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</si>
  <si>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</si>
  <si>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</si>
  <si>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</si>
  <si>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</si>
  <si>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</si>
  <si>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</si>
  <si>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</si>
  <si>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</si>
  <si>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</si>
  <si>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</si>
  <si>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</si>
  <si>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</si>
  <si>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</si>
  <si>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</si>
  <si>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</si>
  <si>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</si>
  <si>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</si>
  <si>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</si>
  <si>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</si>
  <si>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</si>
  <si>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</si>
  <si>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</si>
  <si>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</si>
  <si>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</si>
  <si>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</si>
  <si>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</si>
  <si>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</si>
  <si>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</si>
  <si>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</si>
  <si>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</si>
  <si>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</si>
  <si>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</si>
  <si>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</si>
  <si>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</si>
  <si>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</si>
  <si>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</si>
  <si>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</si>
  <si>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</si>
  <si>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</si>
  <si>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</si>
  <si>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</si>
  <si>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</si>
  <si>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</si>
  <si>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</si>
  <si>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</si>
  <si>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</si>
  <si>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</si>
  <si>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</si>
  <si>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</si>
  <si>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</si>
  <si>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</si>
  <si>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</si>
  <si>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</si>
  <si>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</si>
  <si>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</si>
  <si>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</si>
  <si>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</si>
  <si>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</si>
  <si>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</si>
  <si>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</si>
  <si>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</si>
  <si>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</si>
  <si>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</si>
  <si>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</si>
  <si>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</si>
  <si>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</si>
  <si>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</si>
  <si>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</si>
  <si>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</si>
  <si>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</si>
  <si>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</si>
  <si>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</si>
  <si>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</si>
  <si>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</si>
  <si>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</si>
  <si>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</si>
  <si>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</si>
  <si>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</si>
  <si>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</si>
  <si>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</si>
  <si>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</si>
  <si>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</si>
  <si>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</si>
  <si>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</si>
  <si>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</si>
  <si>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</si>
  <si>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</si>
  <si>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</si>
  <si>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</si>
  <si>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</si>
  <si>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</si>
  <si>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</si>
  <si>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</si>
  <si>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</si>
  <si>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</si>
  <si>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</si>
  <si>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</si>
  <si>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</si>
  <si>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</si>
  <si>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</si>
  <si>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</si>
  <si>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</si>
  <si>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</si>
  <si>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</si>
  <si>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</si>
  <si>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</si>
  <si>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</si>
  <si>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</si>
  <si>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</si>
  <si>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</si>
  <si>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</si>
  <si>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</si>
  <si>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</si>
  <si>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</si>
  <si>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</si>
  <si>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</si>
  <si>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</si>
  <si>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</si>
  <si>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</si>
  <si>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</si>
  <si>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</si>
  <si>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</si>
  <si>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</si>
  <si>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</si>
  <si>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</si>
  <si>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</si>
  <si>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</si>
  <si>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</si>
  <si>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</si>
  <si>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</si>
  <si>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</si>
  <si>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</si>
  <si>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</si>
  <si>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</si>
  <si>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</si>
  <si>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</si>
  <si>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</si>
  <si>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</si>
  <si>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</si>
  <si>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</si>
  <si>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</si>
  <si>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</si>
  <si>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</si>
  <si>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</si>
  <si>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</si>
  <si>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</si>
  <si>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</si>
  <si>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</si>
  <si>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</si>
  <si>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</si>
  <si>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</si>
  <si>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</si>
  <si>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</si>
  <si>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</si>
  <si>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</si>
  <si>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</si>
  <si>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</si>
  <si>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</si>
  <si>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</si>
  <si>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</si>
  <si>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</si>
  <si>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</si>
  <si>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</si>
  <si>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</si>
  <si>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</si>
  <si>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</si>
  <si>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</si>
  <si>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</si>
  <si>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</si>
  <si>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</si>
  <si>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</si>
  <si>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</si>
  <si>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</si>
  <si>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</si>
  <si>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</si>
  <si>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</si>
  <si>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</si>
  <si>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</si>
  <si>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</si>
  <si>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</si>
  <si>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</si>
  <si>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</si>
  <si>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</si>
  <si>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</si>
  <si>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</si>
  <si>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</si>
  <si>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</si>
  <si>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</si>
  <si>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</si>
  <si>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</si>
  <si>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</si>
  <si>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</si>
  <si>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</si>
  <si>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</si>
  <si>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</si>
  <si>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</si>
  <si>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</si>
  <si>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</si>
  <si>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</si>
  <si>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</si>
  <si>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</si>
  <si>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</si>
  <si>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</si>
  <si>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</si>
  <si>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</si>
  <si>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</si>
  <si>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</si>
  <si>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</si>
  <si>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</si>
  <si>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</si>
  <si>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</si>
  <si>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</si>
  <si>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</si>
  <si>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</si>
  <si>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</si>
  <si>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</si>
  <si>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</si>
  <si>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</si>
  <si>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</si>
  <si>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</si>
  <si>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</si>
  <si>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</si>
  <si>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</si>
  <si>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</si>
  <si>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</si>
  <si>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</si>
  <si>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</si>
  <si>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</si>
  <si>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</si>
  <si>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</si>
  <si>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</si>
  <si>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</si>
  <si>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</si>
  <si>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</si>
  <si>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</si>
  <si>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</si>
  <si>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</si>
  <si>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</si>
  <si>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</si>
  <si>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</si>
  <si>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</si>
  <si>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</si>
  <si>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</si>
  <si>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</si>
  <si>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</si>
  <si>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</si>
  <si>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</si>
  <si>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</si>
  <si>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</si>
  <si>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</si>
  <si>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</si>
  <si>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</si>
  <si>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</si>
  <si>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</si>
  <si>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</si>
  <si>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</si>
  <si>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</si>
  <si>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</si>
  <si>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</si>
  <si>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</si>
  <si>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</si>
  <si>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</si>
  <si>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</si>
  <si>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</si>
  <si>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</si>
  <si>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</si>
  <si>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</si>
  <si>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</si>
  <si>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</si>
  <si>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</si>
  <si>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</si>
  <si>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</si>
  <si>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</si>
  <si>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</si>
  <si>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</si>
  <si>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</si>
  <si>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</si>
  <si>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</si>
  <si>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</si>
  <si>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</si>
  <si>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</si>
  <si>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</si>
  <si>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</si>
  <si>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</si>
  <si>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</si>
  <si>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</si>
  <si>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</si>
  <si>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</si>
  <si>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</si>
  <si>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</si>
  <si>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</si>
  <si>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</si>
  <si>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</si>
  <si>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</si>
  <si>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</si>
  <si>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</si>
  <si>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</si>
  <si>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</si>
  <si>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</si>
  <si>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</si>
  <si>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</si>
  <si>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</si>
  <si>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</si>
  <si>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</si>
  <si>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</si>
  <si>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</si>
  <si>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</si>
  <si>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</si>
  <si>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</si>
  <si>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</si>
  <si>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</si>
  <si>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</si>
  <si>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</si>
  <si>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</si>
  <si>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</si>
  <si>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</si>
  <si>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</si>
  <si>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</si>
  <si>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</si>
  <si>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</si>
  <si>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</si>
  <si>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</si>
  <si>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</si>
  <si>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</si>
  <si>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</si>
  <si>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</si>
  <si>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</si>
  <si>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</si>
  <si>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</si>
  <si>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</si>
  <si>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</si>
  <si>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</si>
  <si>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</si>
  <si>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</si>
  <si>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</si>
  <si>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</si>
  <si>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</si>
  <si>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</si>
  <si>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</si>
  <si>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</si>
  <si>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</si>
  <si>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</si>
  <si>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</si>
  <si>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</si>
  <si>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</si>
  <si>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</si>
  <si>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</si>
  <si>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</si>
  <si>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</si>
  <si>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</si>
  <si>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</si>
  <si>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</si>
  <si>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</si>
  <si>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</si>
  <si>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</si>
  <si>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</si>
  <si>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</si>
  <si>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</si>
  <si>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</si>
  <si>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</si>
  <si>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</si>
  <si>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</si>
  <si>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</si>
  <si>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</si>
  <si>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</si>
  <si>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</si>
  <si>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</si>
  <si>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</si>
  <si>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</si>
  <si>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</si>
  <si>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</si>
  <si>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</si>
  <si>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</si>
  <si>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</si>
  <si>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</si>
  <si>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</si>
  <si>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</si>
  <si>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</si>
  <si>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</si>
  <si>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</si>
  <si>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</si>
  <si>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</si>
  <si>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</si>
  <si>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</si>
  <si>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</si>
  <si>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</si>
  <si>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</si>
  <si>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</si>
  <si>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</si>
  <si>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</si>
  <si>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</si>
  <si>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</si>
  <si>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</si>
  <si>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</si>
  <si>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</si>
  <si>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</si>
  <si>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</si>
  <si>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</si>
  <si>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</si>
  <si>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</si>
  <si>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</si>
  <si>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</si>
  <si>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</si>
  <si>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</si>
  <si>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</si>
  <si>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</si>
  <si>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</si>
  <si>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</si>
  <si>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</si>
  <si>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</si>
  <si>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</si>
  <si>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</si>
  <si>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</si>
  <si>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</si>
  <si>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</si>
  <si>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</si>
  <si>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</si>
  <si>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</si>
  <si>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</si>
  <si>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</si>
  <si>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</si>
  <si>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</si>
  <si>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</si>
  <si>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</si>
  <si>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</si>
  <si>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</si>
  <si>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</si>
  <si>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</si>
  <si>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</si>
  <si>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</si>
  <si>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</si>
  <si>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</si>
  <si>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</si>
  <si>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</si>
  <si>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</si>
  <si>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</si>
  <si>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</si>
  <si>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</si>
  <si>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</si>
  <si>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</si>
  <si>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</si>
  <si>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</si>
  <si>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</si>
  <si>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</si>
  <si>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</si>
  <si>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</si>
  <si>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</si>
  <si>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</si>
  <si>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</si>
  <si>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</si>
  <si>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</si>
  <si>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</si>
  <si>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</si>
  <si>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</si>
  <si>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</si>
  <si>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</si>
  <si>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</si>
  <si>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</si>
  <si>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</si>
  <si>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</si>
  <si>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</si>
  <si>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</si>
  <si>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</si>
  <si>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</si>
  <si>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</si>
  <si>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</si>
  <si>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</si>
  <si>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</si>
  <si>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</si>
  <si>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</si>
  <si>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</si>
  <si>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</si>
  <si>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</si>
  <si>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</si>
  <si>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</si>
  <si>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</si>
  <si>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</si>
  <si>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</si>
  <si>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</si>
  <si>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</si>
  <si>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</si>
  <si>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</si>
  <si>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</si>
  <si>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</si>
  <si>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</si>
  <si>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</si>
  <si>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</si>
  <si>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</si>
  <si>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</si>
  <si>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</si>
  <si>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</si>
  <si>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</si>
  <si>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</si>
  <si>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</si>
  <si>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</si>
  <si>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</si>
  <si>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</si>
  <si>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</si>
  <si>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</si>
  <si>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</si>
  <si>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</si>
  <si>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</si>
  <si>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</si>
  <si>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</si>
  <si>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</si>
  <si>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</si>
  <si>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</si>
  <si>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</si>
  <si>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</si>
  <si>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</si>
  <si>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</si>
  <si>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</si>
  <si>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</si>
  <si>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</si>
  <si>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</si>
  <si>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</si>
  <si>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</si>
  <si>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</si>
  <si>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</si>
  <si>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</si>
  <si>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</si>
  <si>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</si>
  <si>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</si>
  <si>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</si>
  <si>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</si>
  <si>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</si>
  <si>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</si>
  <si>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</si>
  <si>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</si>
  <si>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</si>
  <si>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</si>
  <si>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</si>
  <si>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</si>
  <si>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</si>
  <si>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</si>
  <si>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</si>
  <si>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</si>
  <si>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</si>
  <si>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</si>
  <si>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</si>
  <si>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</si>
  <si>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</si>
  <si>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</si>
  <si>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</si>
  <si>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</si>
  <si>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</si>
  <si>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</si>
  <si>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</si>
  <si>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</si>
  <si>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</si>
  <si>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</si>
  <si>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</si>
  <si>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</si>
  <si>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</si>
  <si>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</si>
  <si>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</si>
  <si>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</si>
  <si>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</si>
  <si>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</si>
  <si>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</si>
  <si>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</si>
  <si>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</si>
  <si>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</si>
  <si>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</si>
  <si>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</si>
  <si>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</si>
  <si>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</si>
  <si>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</si>
  <si>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</si>
  <si>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</si>
  <si>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</si>
  <si>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</si>
  <si>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</si>
  <si>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</si>
  <si>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</si>
  <si>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</si>
  <si>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</si>
  <si>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</si>
  <si>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</si>
  <si>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</si>
  <si>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</si>
  <si>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</si>
  <si>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</si>
  <si>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</si>
  <si>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</si>
  <si>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</si>
  <si>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</si>
  <si>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</si>
  <si>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</si>
  <si>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</si>
  <si>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</si>
  <si>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</si>
  <si>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</si>
  <si>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</si>
  <si>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</si>
  <si>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</si>
  <si>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</si>
  <si>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</si>
  <si>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</si>
  <si>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</si>
  <si>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</si>
  <si>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</si>
  <si>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</si>
  <si>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</si>
  <si>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</si>
  <si>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</si>
  <si>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</si>
  <si>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</si>
  <si>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</si>
  <si>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</si>
  <si>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</si>
  <si>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</si>
  <si>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</si>
  <si>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</si>
  <si>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</si>
  <si>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</si>
  <si>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</si>
  <si>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</si>
  <si>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</si>
  <si>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</si>
  <si>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</si>
  <si>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</si>
  <si>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</si>
  <si>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</si>
  <si>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</si>
  <si>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</si>
  <si>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</si>
  <si>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</si>
  <si>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</si>
  <si>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</si>
  <si>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</si>
  <si>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</si>
  <si>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</si>
  <si>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</si>
  <si>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</si>
  <si>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</si>
  <si>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</si>
  <si>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</si>
  <si>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</si>
  <si>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</si>
  <si>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</si>
  <si>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</si>
  <si>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</si>
  <si>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</si>
  <si>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</si>
  <si>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</si>
  <si>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</si>
  <si>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</si>
  <si>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</si>
  <si>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</si>
  <si>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</si>
  <si>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</si>
  <si>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</si>
  <si>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</si>
  <si>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</si>
  <si>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</si>
  <si>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</si>
  <si>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</si>
  <si>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</si>
  <si>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</si>
  <si>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</si>
  <si>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</si>
  <si>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</si>
  <si>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</si>
  <si>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</si>
  <si>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</si>
  <si>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</si>
  <si>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</si>
  <si>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</si>
  <si>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</si>
  <si>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</si>
  <si>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</si>
  <si>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</si>
  <si>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</si>
  <si>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</si>
  <si>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</si>
  <si>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</si>
  <si>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</si>
  <si>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</si>
  <si>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</si>
  <si>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</si>
  <si>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</si>
  <si>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</si>
  <si>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</si>
  <si>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</si>
  <si>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</si>
  <si>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</si>
  <si>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</si>
  <si>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</si>
  <si>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</si>
  <si>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</si>
  <si>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</si>
  <si>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</si>
  <si>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</si>
  <si>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</si>
  <si>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</si>
  <si>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</si>
  <si>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</si>
  <si>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</si>
  <si>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</si>
  <si>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</si>
  <si>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</si>
  <si>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</si>
  <si>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</si>
  <si>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</si>
  <si>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</si>
  <si>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</si>
  <si>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</si>
  <si>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</si>
  <si>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</si>
  <si>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</si>
  <si>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</si>
  <si>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</si>
  <si>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</si>
  <si>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</si>
  <si>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</si>
  <si>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</si>
  <si>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</si>
  <si>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</si>
  <si>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</si>
  <si>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</si>
  <si>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</si>
  <si>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</si>
  <si>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</si>
  <si>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</si>
  <si>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</si>
  <si>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</si>
  <si>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</si>
  <si>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</si>
  <si>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</si>
  <si>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</si>
  <si>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</si>
  <si>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</si>
  <si>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</si>
  <si>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</si>
  <si>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</si>
  <si>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</si>
  <si>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</si>
  <si>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</si>
  <si>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</si>
  <si>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</si>
  <si>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</si>
  <si>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</si>
  <si>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</si>
  <si>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</si>
  <si>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</si>
  <si>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</si>
  <si>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</si>
  <si>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</si>
  <si>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</si>
  <si>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</si>
  <si>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</si>
  <si>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</si>
  <si>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</si>
  <si>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</si>
  <si>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</si>
  <si>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</si>
  <si>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</si>
  <si>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</si>
  <si>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</si>
  <si>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</si>
  <si>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</si>
  <si>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</si>
  <si>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</si>
  <si>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</si>
  <si>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</si>
  <si>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</si>
  <si>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</si>
  <si>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</si>
  <si>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</si>
  <si>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</si>
  <si>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</si>
  <si>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</si>
  <si>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</si>
  <si>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</si>
  <si>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</si>
  <si>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</si>
  <si>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</si>
  <si>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</si>
  <si>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</si>
  <si>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</si>
  <si>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</si>
  <si>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</si>
  <si>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</si>
  <si>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</si>
  <si>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</si>
  <si>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</si>
  <si>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</si>
  <si>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</si>
  <si>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</si>
  <si>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</si>
  <si>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</si>
  <si>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</si>
  <si>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</si>
  <si>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</si>
  <si>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</si>
  <si>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</si>
  <si>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</si>
  <si>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</si>
  <si>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</si>
  <si>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</si>
  <si>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</si>
  <si>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</si>
  <si>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</si>
  <si>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</si>
  <si>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</si>
  <si>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</si>
  <si>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</si>
  <si>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</si>
  <si>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</si>
  <si>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</si>
  <si>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</si>
  <si>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</si>
  <si>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</si>
  <si>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</si>
  <si>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</si>
  <si>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</si>
  <si>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</si>
  <si>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</si>
  <si>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</si>
  <si>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</si>
  <si>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</si>
  <si>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</si>
  <si>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</si>
  <si>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</si>
  <si>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</si>
  <si>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</si>
  <si>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</si>
  <si>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</si>
  <si>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</si>
  <si>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</si>
  <si>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</si>
  <si>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</si>
  <si>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</si>
  <si>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</si>
  <si>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</si>
  <si>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</si>
  <si>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</si>
  <si>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</si>
  <si>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</si>
  <si>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</si>
  <si>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</si>
  <si>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</si>
  <si>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</si>
  <si>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</si>
  <si>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</si>
  <si>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</si>
  <si>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</si>
  <si>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</si>
  <si>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</si>
  <si>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</si>
  <si>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</si>
  <si>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</si>
  <si>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</si>
  <si>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</si>
  <si>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</si>
  <si>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</si>
  <si>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</si>
  <si>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</si>
  <si>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</si>
  <si>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</si>
  <si>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</si>
  <si>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</si>
  <si>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</si>
  <si>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</si>
  <si>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</si>
  <si>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</si>
  <si>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</si>
  <si>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</si>
  <si>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</si>
  <si>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</si>
  <si>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</si>
  <si>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</si>
  <si>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</si>
  <si>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</si>
  <si>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</si>
  <si>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</si>
  <si>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</si>
  <si>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</si>
  <si>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</si>
  <si>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</si>
  <si>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</si>
  <si>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</si>
  <si>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</si>
  <si>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</si>
  <si>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</si>
  <si>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</si>
  <si>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</si>
  <si>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</si>
  <si>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</si>
  <si>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</si>
  <si>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</si>
  <si>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</si>
  <si>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</si>
  <si>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</si>
  <si>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</si>
  <si>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</si>
  <si>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</si>
  <si>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</si>
  <si>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</si>
  <si>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</si>
  <si>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</si>
  <si>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</si>
  <si>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</si>
  <si>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</si>
  <si>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</si>
  <si>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</si>
  <si>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</si>
  <si>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</si>
  <si>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</si>
  <si>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</si>
  <si>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</si>
  <si>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</si>
  <si>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</si>
  <si>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</si>
  <si>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</si>
  <si>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</si>
  <si>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</si>
  <si>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</si>
  <si>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</si>
  <si>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</si>
  <si>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</si>
  <si>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</si>
  <si>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</si>
  <si>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</si>
  <si>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</si>
  <si>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</si>
  <si>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</si>
  <si>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</si>
  <si>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</si>
  <si>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</si>
  <si>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</si>
  <si>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</si>
  <si>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</si>
  <si>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</si>
  <si>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</si>
  <si>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</si>
  <si>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</si>
  <si>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</si>
  <si>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</si>
  <si>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</si>
  <si>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</si>
  <si>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</si>
  <si>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</si>
  <si>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</si>
  <si>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</si>
  <si>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</si>
  <si>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</si>
  <si>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</si>
  <si>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</si>
  <si>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</si>
  <si>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</si>
  <si>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</si>
  <si>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</si>
  <si>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</si>
  <si>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</si>
  <si>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</si>
  <si>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</si>
  <si>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</si>
  <si>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</si>
  <si>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</si>
  <si>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</si>
  <si>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</si>
  <si>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</si>
  <si>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</si>
  <si>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</si>
  <si>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</si>
  <si>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</si>
  <si>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</si>
  <si>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</si>
  <si>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</si>
  <si>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</si>
  <si>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</si>
  <si>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</si>
  <si>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</si>
  <si>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</si>
  <si>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</si>
  <si>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</si>
  <si>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</si>
  <si>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</si>
  <si>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</si>
  <si>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</si>
  <si>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</si>
  <si>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</si>
  <si>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</si>
  <si>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</si>
  <si>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</si>
  <si>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</si>
  <si>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</si>
  <si>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</si>
  <si>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</si>
  <si>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</si>
  <si>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</si>
  <si>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</si>
  <si>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</si>
  <si>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</si>
  <si>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</si>
  <si>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</si>
  <si>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</si>
  <si>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</si>
  <si>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</si>
  <si>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</si>
  <si>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</si>
  <si>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</si>
  <si>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</si>
  <si>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</si>
  <si>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</si>
  <si>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</si>
  <si>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</si>
  <si>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</si>
  <si>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</si>
  <si>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</si>
  <si>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</si>
  <si>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</si>
  <si>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</si>
  <si>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</si>
  <si>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</si>
  <si>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</si>
  <si>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</si>
  <si>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</si>
  <si>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</si>
  <si>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</si>
  <si>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</si>
  <si>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</si>
  <si>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</si>
  <si>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</si>
  <si>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</si>
  <si>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</si>
  <si>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</si>
  <si>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</si>
  <si>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</si>
  <si>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</si>
  <si>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</si>
  <si>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</si>
  <si>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</si>
  <si>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</si>
  <si>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</si>
  <si>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</si>
  <si>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</si>
  <si>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</si>
  <si>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</si>
  <si>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</si>
  <si>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</si>
  <si>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</si>
  <si>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</si>
  <si>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</si>
  <si>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</si>
  <si>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</si>
  <si>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</si>
  <si>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</si>
  <si>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</si>
  <si>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</si>
  <si>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</si>
  <si>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</si>
  <si>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</si>
  <si>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</si>
  <si>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</si>
  <si>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</si>
  <si>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</si>
  <si>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</si>
  <si>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</si>
  <si>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</si>
  <si>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</si>
  <si>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</si>
  <si>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</si>
  <si>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</si>
  <si>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</si>
  <si>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</si>
  <si>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</si>
  <si>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</si>
  <si>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</si>
  <si>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</si>
  <si>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</si>
  <si>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</si>
  <si>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</si>
  <si>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</si>
  <si>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</si>
  <si>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</si>
  <si>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</si>
  <si>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</si>
  <si>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</si>
  <si>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</si>
  <si>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</si>
  <si>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</si>
  <si>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</si>
  <si>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</si>
  <si>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</si>
  <si>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</si>
  <si>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</si>
  <si>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</si>
  <si>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</si>
  <si>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</si>
  <si>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</si>
  <si>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</si>
  <si>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</si>
  <si>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</si>
  <si>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</si>
  <si>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</si>
  <si>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</si>
  <si>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</si>
  <si>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</si>
  <si>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</si>
  <si>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</si>
  <si>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</si>
  <si>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</si>
  <si>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</si>
  <si>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</si>
  <si>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</si>
  <si>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</si>
  <si>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</si>
  <si>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</si>
  <si>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</si>
  <si>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</si>
  <si>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</si>
  <si>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</si>
  <si>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</si>
  <si>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</si>
  <si>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</si>
  <si>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</si>
  <si>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</si>
  <si>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</si>
  <si>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</si>
  <si>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</si>
  <si>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</si>
  <si>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</si>
  <si>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</si>
  <si>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</si>
  <si>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</si>
  <si>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</si>
  <si>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</si>
  <si>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</si>
  <si>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</si>
  <si>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</si>
  <si>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</si>
  <si>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</si>
  <si>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</si>
  <si>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</si>
  <si>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</si>
  <si>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</si>
  <si>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</si>
  <si>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</si>
  <si>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</si>
  <si>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</si>
  <si>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</si>
  <si>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</si>
  <si>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</si>
  <si>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</si>
  <si>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</si>
  <si>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</si>
  <si>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</si>
  <si>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</si>
  <si>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</si>
  <si>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</si>
  <si>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</si>
  <si>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</si>
  <si>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</si>
  <si>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</si>
  <si>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</si>
  <si>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</si>
  <si>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</si>
  <si>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</si>
  <si>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</si>
  <si>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</si>
  <si>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</si>
  <si>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</si>
  <si>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</si>
  <si>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</si>
  <si>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</si>
  <si>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</si>
  <si>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</si>
  <si>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</si>
  <si>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</si>
  <si>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</si>
  <si>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</si>
  <si>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</si>
  <si>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</si>
  <si>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</si>
  <si>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</si>
  <si>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</si>
  <si>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</si>
  <si>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</si>
  <si>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</si>
  <si>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</si>
  <si>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</si>
  <si>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</si>
  <si>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</si>
  <si>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</si>
  <si>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</si>
  <si>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</si>
  <si>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</si>
  <si>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</si>
  <si>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</si>
  <si>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</si>
  <si>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</si>
  <si>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</si>
  <si>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</si>
  <si>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</si>
  <si>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</si>
  <si>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</si>
  <si>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</si>
  <si>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</si>
  <si>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</si>
  <si>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</si>
  <si>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</si>
  <si>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</si>
  <si>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</si>
  <si>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</si>
  <si>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</si>
  <si>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</si>
  <si>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</si>
  <si>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</si>
  <si>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</si>
  <si>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</si>
  <si>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</si>
  <si>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</si>
  <si>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</si>
  <si>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</si>
  <si>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</si>
  <si>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</si>
  <si>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</si>
  <si>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</si>
  <si>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</si>
  <si>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</si>
  <si>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</si>
  <si>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</si>
  <si>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</si>
  <si>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</si>
  <si>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</si>
  <si>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</si>
  <si>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</si>
  <si>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</si>
  <si>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</si>
  <si>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</si>
  <si>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</si>
  <si>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</si>
  <si>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</si>
  <si>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</si>
  <si>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</si>
  <si>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</si>
  <si>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</si>
  <si>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</si>
  <si>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</si>
  <si>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</si>
  <si>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</si>
  <si>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</si>
  <si>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</si>
  <si>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</si>
  <si>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</si>
  <si>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</si>
  <si>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</si>
  <si>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</si>
  <si>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</si>
  <si>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</si>
  <si>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</si>
  <si>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</si>
  <si>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</si>
  <si>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</si>
  <si>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</si>
  <si>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</si>
  <si>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</si>
  <si>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</si>
  <si>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</si>
  <si>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</si>
  <si>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</si>
  <si>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</si>
  <si>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</si>
  <si>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</si>
  <si>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</si>
  <si>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</si>
  <si>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</si>
  <si>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</si>
  <si>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</si>
  <si>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</si>
  <si>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</si>
  <si>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</si>
  <si>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</si>
  <si>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</si>
  <si>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</si>
  <si>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</si>
  <si>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</si>
  <si>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</si>
  <si>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</si>
  <si>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</si>
  <si>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</si>
  <si>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</si>
  <si>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</si>
  <si>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</si>
  <si>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</si>
  <si>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</si>
  <si>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</si>
  <si>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</si>
  <si>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</si>
  <si>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</si>
  <si>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</si>
  <si>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</si>
  <si>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</si>
  <si>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</si>
  <si>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</si>
  <si>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</si>
  <si>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</si>
  <si>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</si>
  <si>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</si>
  <si>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</si>
  <si>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</si>
  <si>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</si>
  <si>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</si>
  <si>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</si>
  <si>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</si>
  <si>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</si>
  <si>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</si>
  <si>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</si>
  <si>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</si>
  <si>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</si>
  <si>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</si>
  <si>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</si>
  <si>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</si>
  <si>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</si>
  <si>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</si>
  <si>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</si>
  <si>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</si>
  <si>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</si>
  <si>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</si>
  <si>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</si>
  <si>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</si>
  <si>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</si>
  <si>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</si>
  <si>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</si>
  <si>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</si>
  <si>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</si>
  <si>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</si>
  <si>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</si>
  <si>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</si>
  <si>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</si>
  <si>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</si>
  <si>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</si>
  <si>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</si>
  <si>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</si>
  <si>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</si>
  <si>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</si>
  <si>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</si>
  <si>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</si>
  <si>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</si>
  <si>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</si>
  <si>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</si>
  <si>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</si>
  <si>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</si>
  <si>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</si>
  <si>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</si>
  <si>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</si>
  <si>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</si>
  <si>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</si>
  <si>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</si>
  <si>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</si>
  <si>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</si>
  <si>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</si>
  <si>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</si>
  <si>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</si>
  <si>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</si>
  <si>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</si>
  <si>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</si>
  <si>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</si>
  <si>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</si>
  <si>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</si>
  <si>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</si>
  <si>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</si>
  <si>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</si>
  <si>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</si>
  <si>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</si>
  <si>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</si>
  <si>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</si>
  <si>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</si>
  <si>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</si>
  <si>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</si>
  <si>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</si>
  <si>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</si>
  <si>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</si>
  <si>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</si>
  <si>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</si>
  <si>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</si>
  <si>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</si>
  <si>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</si>
  <si>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</si>
  <si>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</si>
  <si>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</si>
  <si>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</si>
  <si>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</si>
  <si>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</si>
  <si>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</si>
  <si>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</si>
  <si>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</si>
  <si>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</si>
  <si>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</si>
  <si>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</si>
  <si>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</si>
  <si>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</si>
  <si>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</si>
  <si>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</si>
  <si>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</si>
  <si>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</si>
  <si>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</si>
  <si>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</si>
  <si>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</si>
  <si>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</si>
  <si>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</si>
  <si>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</si>
  <si>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</si>
  <si>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</si>
  <si>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</si>
  <si>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</si>
  <si>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</si>
  <si>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</si>
  <si>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</si>
  <si>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</si>
  <si>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</si>
  <si>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</si>
  <si>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</si>
  <si>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</si>
  <si>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</si>
  <si>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</si>
  <si>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</si>
  <si>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</si>
  <si>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</si>
  <si>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</si>
  <si>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</si>
  <si>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</si>
  <si>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</si>
  <si>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</si>
  <si>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</si>
  <si>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</si>
  <si>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</si>
  <si>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</si>
  <si>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</si>
  <si>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</si>
  <si>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</si>
  <si>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</si>
  <si>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</si>
  <si>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</si>
  <si>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</si>
  <si>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</si>
  <si>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</si>
  <si>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</si>
  <si>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</si>
  <si>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</si>
  <si>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</si>
  <si>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</si>
  <si>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</si>
  <si>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</si>
  <si>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</si>
  <si>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</si>
  <si>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</si>
  <si>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</si>
  <si>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</si>
  <si>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</si>
  <si>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</si>
  <si>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</si>
  <si>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</si>
  <si>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</si>
  <si>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</si>
  <si>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</si>
  <si>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</si>
  <si>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</si>
  <si>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</si>
  <si>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</si>
  <si>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</si>
  <si>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</si>
  <si>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</si>
  <si>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</si>
  <si>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</si>
  <si>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</si>
  <si>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</si>
  <si>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</si>
  <si>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</si>
  <si>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</si>
  <si>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</si>
  <si>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</si>
  <si>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</si>
  <si>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</si>
  <si>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</si>
  <si>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</si>
  <si>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</si>
  <si>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</si>
  <si>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</si>
  <si>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</si>
  <si>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</si>
  <si>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</si>
  <si>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</si>
  <si>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</si>
  <si>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</si>
  <si>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</si>
  <si>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</si>
  <si>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</si>
  <si>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</si>
  <si>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</si>
  <si>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</si>
  <si>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</si>
  <si>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</si>
  <si>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</si>
  <si>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</si>
  <si>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</si>
  <si>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</si>
  <si>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</si>
  <si>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</si>
  <si>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</si>
  <si>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</si>
  <si>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</si>
  <si>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</si>
  <si>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</si>
  <si>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</si>
  <si>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</si>
  <si>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</si>
  <si>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</si>
  <si>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</si>
  <si>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</si>
  <si>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</si>
  <si>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</si>
  <si>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</si>
  <si>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</si>
  <si>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</si>
  <si>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</si>
  <si>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</si>
  <si>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</si>
  <si>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</si>
  <si>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</si>
  <si>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</si>
  <si>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</si>
  <si>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</si>
  <si>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</si>
  <si>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</si>
  <si>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</si>
  <si>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</si>
  <si>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</si>
  <si>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</si>
  <si>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</si>
  <si>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</si>
  <si>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</si>
  <si>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</si>
  <si>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</si>
  <si>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</si>
  <si>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</si>
  <si>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</si>
  <si>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</si>
  <si>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</si>
  <si>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</si>
  <si>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</si>
  <si>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</si>
  <si>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</si>
  <si>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</si>
  <si>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</si>
  <si>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</si>
  <si>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</si>
  <si>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</si>
  <si>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</si>
  <si>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</si>
  <si>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</si>
  <si>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</si>
  <si>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</si>
  <si>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</si>
  <si>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</si>
  <si>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</si>
  <si>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</si>
  <si>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</si>
  <si>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</si>
  <si>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</si>
  <si>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</si>
  <si>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</si>
  <si>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</si>
  <si>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</si>
  <si>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</si>
  <si>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</si>
  <si>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</si>
  <si>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</si>
  <si>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</si>
  <si>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</si>
  <si>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</si>
  <si>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</si>
  <si>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</si>
  <si>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</si>
  <si>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</si>
  <si>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</si>
  <si>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</si>
  <si>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</si>
  <si>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</si>
  <si>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</si>
  <si>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</si>
  <si>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</si>
  <si>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</si>
  <si>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</si>
  <si>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</si>
  <si>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</si>
  <si>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</si>
  <si>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</si>
  <si>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</si>
  <si>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</si>
  <si>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</si>
  <si>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</si>
  <si>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</si>
  <si>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</si>
  <si>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</si>
  <si>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</si>
  <si>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</si>
  <si>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</si>
  <si>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</si>
  <si>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</si>
  <si>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</si>
  <si>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</si>
  <si>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</si>
  <si>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</si>
  <si>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</si>
  <si>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</si>
  <si>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</si>
  <si>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</si>
  <si>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</si>
  <si>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</si>
  <si>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</si>
  <si>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</si>
  <si>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</si>
  <si>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</si>
  <si>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</si>
  <si>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</si>
  <si>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</si>
  <si>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</si>
  <si>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</si>
  <si>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</si>
  <si>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</si>
  <si>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</si>
  <si>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</si>
  <si>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</si>
  <si>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</si>
  <si>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</si>
  <si>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</si>
  <si>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</si>
  <si>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</si>
  <si>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</si>
  <si>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</si>
  <si>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</si>
  <si>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</si>
  <si>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</si>
  <si>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</si>
  <si>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</si>
  <si>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</si>
  <si>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</si>
  <si>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</si>
  <si>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</si>
  <si>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</si>
  <si>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</si>
  <si>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</si>
  <si>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</si>
  <si>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</si>
  <si>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</si>
  <si>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</si>
  <si>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</si>
  <si>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</si>
  <si>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</si>
  <si>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</si>
  <si>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</si>
  <si>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</si>
  <si>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</si>
  <si>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</si>
  <si>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</si>
  <si>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</si>
  <si>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</si>
  <si>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</si>
  <si>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</si>
  <si>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</si>
  <si>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</si>
  <si>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</si>
  <si>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</si>
  <si>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</si>
  <si>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</si>
  <si>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</si>
  <si>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</si>
  <si>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</si>
  <si>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</si>
  <si>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</si>
  <si>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</si>
  <si>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</si>
  <si>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</si>
  <si>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</si>
  <si>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</si>
  <si>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</si>
  <si>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</si>
  <si>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</si>
  <si>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</si>
  <si>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</si>
  <si>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</si>
  <si>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</si>
  <si>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</si>
  <si>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</si>
  <si>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</si>
  <si>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</si>
  <si>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</si>
  <si>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</si>
  <si>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</si>
  <si>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</si>
  <si>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</si>
  <si>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</si>
  <si>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</si>
  <si>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</si>
  <si>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</si>
  <si>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</si>
  <si>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</si>
  <si>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</si>
  <si>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</si>
  <si>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</si>
  <si>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</si>
  <si>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</si>
  <si>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</si>
  <si>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</si>
  <si>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</si>
  <si>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</si>
  <si>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</si>
  <si>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</si>
  <si>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</si>
  <si>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</si>
  <si>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</si>
  <si>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</si>
  <si>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</si>
  <si>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</si>
  <si>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</si>
  <si>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</si>
  <si>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</si>
  <si>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</si>
  <si>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</si>
  <si>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</si>
  <si>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</si>
  <si>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</si>
  <si>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</si>
  <si>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</si>
  <si>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</si>
  <si>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</si>
  <si>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</si>
  <si>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</si>
  <si>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</si>
  <si>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</si>
  <si>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</si>
  <si>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</si>
  <si>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</si>
  <si>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</si>
  <si>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</si>
  <si>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</si>
  <si>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</si>
  <si>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</si>
  <si>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</si>
  <si>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</si>
  <si>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</si>
  <si>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</si>
  <si>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</si>
  <si>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</si>
  <si>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</si>
  <si>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</si>
  <si>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</si>
  <si>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</si>
  <si>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</si>
  <si>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</si>
  <si>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</si>
  <si>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</si>
  <si>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</si>
  <si>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</si>
  <si>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</si>
  <si>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</si>
  <si>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</si>
  <si>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</si>
  <si>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</si>
  <si>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</si>
  <si>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</si>
  <si>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</si>
  <si>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</si>
  <si>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</si>
  <si>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</si>
  <si>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</si>
  <si>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</si>
  <si>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</si>
  <si>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</si>
  <si>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</si>
  <si>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</si>
  <si>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</si>
  <si>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</si>
  <si>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</si>
  <si>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</si>
  <si>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</si>
  <si>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</si>
  <si>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</si>
  <si>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</si>
  <si>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</si>
  <si>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</si>
  <si>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</si>
  <si>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</si>
  <si>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</si>
  <si>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</si>
  <si>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</si>
  <si>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</si>
  <si>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</si>
  <si>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</si>
  <si>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</si>
  <si>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</si>
  <si>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</si>
  <si>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</si>
  <si>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</si>
  <si>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</si>
  <si>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</si>
  <si>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</si>
  <si>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</si>
  <si>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</si>
  <si>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</si>
  <si>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</si>
  <si>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</si>
  <si>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</si>
  <si>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</si>
  <si>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</si>
  <si>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</si>
  <si>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</si>
  <si>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</si>
  <si>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</si>
  <si>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</si>
  <si>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</si>
  <si>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</si>
  <si>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</si>
  <si>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</si>
  <si>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</si>
  <si>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</si>
  <si>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</si>
  <si>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</si>
  <si>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</si>
  <si>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</si>
  <si>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</si>
  <si>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</si>
  <si>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</si>
  <si>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</si>
  <si>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</si>
  <si>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</si>
  <si>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</si>
  <si>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</si>
  <si>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</si>
  <si>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</si>
  <si>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</si>
  <si>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</si>
  <si>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</si>
  <si>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</si>
  <si>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</si>
  <si>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</si>
  <si>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</si>
  <si>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</si>
  <si>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</si>
  <si>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</si>
  <si>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</si>
  <si>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</si>
  <si>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</si>
  <si>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</si>
  <si>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</si>
  <si>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</si>
  <si>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</si>
  <si>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</si>
  <si>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</si>
  <si>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</si>
  <si>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</si>
  <si>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</si>
  <si>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</si>
  <si>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</si>
  <si>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</si>
  <si>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</si>
  <si>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</si>
  <si>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</si>
  <si>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</si>
  <si>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</si>
  <si>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</si>
  <si>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</si>
  <si>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</si>
  <si>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</si>
  <si>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</si>
  <si>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</si>
  <si>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</si>
  <si>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</si>
  <si>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</si>
  <si>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</si>
  <si>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</si>
  <si>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</si>
  <si>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</si>
  <si>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</si>
  <si>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</si>
  <si>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</si>
  <si>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</si>
  <si>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</si>
  <si>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</si>
  <si>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</si>
  <si>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</si>
  <si>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</si>
  <si>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</si>
  <si>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</si>
  <si>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</si>
  <si>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</si>
  <si>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</si>
  <si>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</si>
  <si>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</si>
  <si>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</si>
  <si>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</si>
  <si>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</si>
  <si>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</si>
  <si>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</si>
  <si>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</si>
  <si>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</si>
  <si>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</si>
  <si>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</si>
  <si>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</si>
  <si>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</si>
  <si>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</si>
  <si>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</si>
  <si>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</si>
  <si>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</si>
  <si>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</si>
  <si>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</si>
  <si>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</si>
  <si>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</si>
  <si>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</si>
  <si>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</si>
  <si>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</si>
  <si>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</si>
  <si>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</si>
  <si>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</si>
  <si>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</si>
  <si>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</si>
  <si>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</si>
  <si>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</si>
  <si>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</si>
  <si>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</si>
  <si>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</si>
  <si>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</si>
  <si>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</si>
  <si>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</si>
  <si>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</si>
  <si>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</si>
  <si>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</si>
  <si>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</si>
  <si>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</si>
  <si>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</si>
  <si>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</si>
  <si>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</si>
  <si>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</si>
  <si>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</si>
  <si>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</si>
  <si>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</si>
  <si>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</si>
  <si>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</si>
  <si>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</si>
  <si>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</si>
  <si>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</si>
  <si>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</si>
  <si>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</si>
  <si>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</si>
  <si>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</si>
  <si>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</si>
  <si>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</si>
  <si>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</si>
  <si>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</si>
  <si>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</si>
  <si>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</si>
  <si>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</si>
  <si>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</si>
  <si>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</si>
  <si>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</si>
  <si>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</si>
  <si>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</si>
  <si>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</si>
  <si>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</si>
  <si>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</si>
  <si>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</si>
  <si>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</si>
  <si>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</si>
  <si>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</si>
  <si>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</si>
  <si>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</si>
  <si>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</si>
  <si>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</si>
  <si>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</si>
  <si>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</si>
  <si>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</si>
  <si>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</si>
  <si>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</si>
  <si>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</si>
  <si>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</si>
  <si>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</si>
  <si>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</si>
  <si>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</si>
  <si>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</si>
  <si>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</si>
  <si>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</si>
  <si>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</si>
  <si>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</si>
  <si>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</si>
  <si>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</si>
  <si>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</si>
  <si>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</si>
  <si>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</si>
  <si>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</si>
  <si>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</si>
  <si>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</si>
  <si>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</si>
  <si>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</si>
  <si>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</si>
  <si>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</si>
  <si>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</si>
  <si>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</si>
  <si>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</si>
  <si>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</si>
  <si>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</si>
  <si>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</si>
  <si>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</si>
  <si>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</si>
  <si>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</si>
  <si>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</si>
  <si>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</si>
  <si>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</si>
  <si>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</si>
  <si>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</si>
  <si>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</si>
  <si>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</si>
  <si>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</si>
  <si>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</si>
  <si>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</si>
  <si>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</si>
  <si>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</si>
  <si>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</si>
  <si>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</si>
  <si>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</si>
  <si>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</si>
  <si>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</si>
  <si>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</si>
  <si>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</si>
  <si>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</si>
  <si>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</si>
  <si>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</si>
  <si>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</si>
  <si>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</si>
  <si>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</si>
  <si>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</si>
  <si>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</si>
  <si>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</si>
  <si>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</si>
  <si>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</si>
  <si>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</si>
  <si>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</si>
  <si>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</si>
  <si>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</si>
  <si>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</si>
  <si>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</si>
  <si>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</si>
  <si>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</si>
  <si>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</si>
  <si>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</si>
  <si>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</si>
  <si>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</si>
  <si>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</si>
  <si>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</si>
  <si>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</si>
  <si>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</si>
  <si>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</si>
  <si>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</si>
  <si>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</si>
  <si>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</si>
  <si>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</si>
  <si>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</si>
  <si>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</si>
  <si>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</si>
  <si>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</si>
  <si>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</si>
  <si>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</si>
  <si>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</si>
  <si>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</si>
  <si>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</si>
  <si>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</si>
  <si>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</si>
  <si>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</si>
  <si>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</si>
  <si>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</si>
  <si>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</si>
  <si>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</si>
  <si>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</si>
  <si>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</si>
  <si>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</si>
  <si>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</si>
  <si>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</si>
  <si>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</si>
  <si>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</si>
  <si>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</si>
  <si>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</si>
  <si>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</si>
  <si>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</si>
  <si>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</si>
  <si>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</si>
  <si>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</si>
  <si>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</si>
  <si>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</si>
  <si>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</si>
  <si>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</si>
  <si>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</si>
  <si>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</si>
  <si>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</si>
  <si>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</si>
  <si>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</si>
  <si>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</si>
  <si>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</si>
  <si>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</si>
  <si>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</si>
  <si>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</si>
  <si>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</si>
  <si>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</si>
  <si>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</si>
  <si>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</si>
  <si>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</si>
  <si>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</si>
  <si>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</si>
  <si>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</si>
  <si>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</si>
  <si>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</si>
  <si>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</si>
  <si>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</si>
  <si>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</si>
  <si>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</si>
  <si>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</si>
  <si>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</si>
  <si>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</si>
  <si>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</si>
  <si>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</si>
  <si>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</si>
  <si>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</si>
  <si>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</si>
  <si>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</si>
  <si>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</si>
  <si>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</si>
  <si>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</si>
  <si>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</si>
  <si>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</si>
  <si>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</si>
  <si>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</si>
  <si>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</si>
  <si>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</si>
  <si>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</si>
  <si>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</si>
  <si>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</si>
  <si>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</si>
  <si>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</si>
  <si>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</si>
  <si>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</si>
  <si>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</si>
  <si>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</si>
  <si>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</si>
  <si>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</si>
  <si>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</si>
  <si>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</si>
  <si>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</si>
  <si>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</si>
  <si>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</si>
  <si>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</si>
  <si>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</si>
  <si>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</si>
  <si>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</si>
  <si>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</si>
  <si>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</si>
  <si>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</si>
  <si>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</si>
  <si>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</si>
  <si>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</si>
  <si>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</si>
  <si>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</si>
  <si>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</si>
  <si>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</si>
  <si>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</si>
  <si>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</si>
  <si>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</si>
  <si>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</si>
  <si>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</si>
  <si>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</si>
  <si>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</si>
  <si>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</si>
  <si>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</si>
  <si>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</si>
  <si>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</si>
  <si>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</si>
  <si>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</si>
  <si>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</si>
  <si>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</si>
  <si>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</si>
  <si>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</si>
  <si>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</si>
  <si>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</si>
  <si>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</si>
  <si>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</si>
  <si>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</si>
  <si>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</si>
  <si>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</si>
  <si>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</si>
  <si>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</si>
  <si>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</si>
  <si>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</si>
  <si>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</si>
  <si>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</si>
  <si>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</si>
  <si>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</si>
  <si>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</si>
  <si>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</si>
  <si>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</si>
  <si>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</si>
  <si>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</si>
  <si>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</si>
  <si>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</si>
  <si>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</si>
  <si>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</si>
  <si>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</si>
  <si>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</si>
  <si>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</si>
  <si>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</si>
  <si>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</si>
  <si>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</si>
  <si>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</si>
  <si>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</si>
  <si>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</si>
  <si>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</si>
  <si>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</si>
  <si>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</si>
  <si>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</si>
  <si>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</si>
  <si>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</si>
  <si>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</si>
  <si>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</si>
  <si>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</si>
  <si>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</si>
  <si>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</si>
  <si>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</si>
  <si>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</si>
  <si>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</si>
  <si>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</si>
  <si>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</si>
  <si>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</si>
  <si>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</si>
  <si>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</si>
  <si>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</si>
  <si>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</si>
  <si>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</si>
  <si>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</si>
  <si>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</si>
  <si>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</si>
  <si>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</si>
  <si>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</si>
  <si>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</si>
  <si>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</si>
  <si>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</si>
  <si>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</si>
  <si>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</si>
  <si>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</si>
  <si>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</si>
  <si>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</si>
  <si>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</si>
  <si>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</si>
  <si>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</si>
  <si>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</si>
  <si>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</si>
  <si>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</si>
  <si>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</si>
  <si>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</si>
  <si>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</si>
  <si>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</si>
  <si>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</si>
  <si>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</si>
  <si>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</si>
  <si>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</si>
  <si>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</si>
  <si>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</si>
  <si>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</si>
  <si>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</si>
  <si>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</si>
  <si>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</si>
  <si>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</si>
  <si>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</si>
  <si>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</si>
  <si>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</si>
  <si>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</si>
  <si>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</si>
  <si>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</si>
  <si>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</si>
  <si>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</si>
  <si>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</si>
  <si>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</si>
  <si>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</si>
  <si>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</si>
  <si>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</si>
  <si>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</si>
  <si>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</si>
  <si>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</si>
  <si>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</si>
  <si>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</si>
  <si>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</si>
  <si>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</si>
  <si>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</si>
  <si>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</si>
  <si>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</si>
  <si>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</si>
  <si>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</si>
  <si>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</si>
  <si>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</si>
  <si>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</si>
  <si>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</si>
  <si>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</si>
  <si>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</si>
  <si>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</si>
  <si>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</si>
  <si>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</si>
  <si>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</si>
  <si>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</si>
  <si>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</si>
  <si>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</si>
  <si>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</si>
  <si>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</si>
  <si>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</si>
  <si>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</si>
  <si>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</si>
  <si>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</si>
  <si>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</si>
  <si>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</si>
  <si>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</si>
  <si>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</si>
  <si>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</si>
  <si>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</si>
  <si>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</si>
  <si>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</si>
  <si>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</si>
  <si>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</si>
  <si>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</si>
  <si>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</si>
  <si>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</si>
  <si>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</si>
  <si>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</si>
  <si>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</si>
  <si>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</si>
  <si>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</si>
  <si>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</si>
  <si>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</si>
  <si>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</si>
  <si>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</si>
  <si>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</si>
  <si>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</si>
  <si>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</si>
  <si>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</si>
  <si>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</si>
  <si>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</si>
  <si>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</si>
  <si>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</si>
  <si>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</si>
  <si>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</si>
  <si>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</si>
  <si>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</si>
  <si>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</si>
  <si>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</si>
  <si>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</si>
  <si>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</si>
  <si>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</si>
  <si>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</si>
  <si>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</si>
  <si>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</si>
  <si>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</si>
  <si>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</si>
  <si>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</si>
  <si>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</si>
  <si>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</si>
  <si>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</si>
  <si>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</si>
  <si>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</si>
  <si>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</si>
  <si>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</si>
  <si>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</si>
  <si>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</si>
  <si>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</si>
  <si>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</si>
  <si>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</si>
  <si>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</si>
  <si>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</si>
  <si>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</si>
  <si>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</si>
  <si>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</si>
  <si>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</si>
  <si>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</si>
  <si>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</si>
  <si>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</si>
  <si>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</si>
  <si>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</si>
  <si>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</si>
  <si>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</si>
  <si>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</si>
  <si>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</si>
  <si>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</si>
  <si>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</si>
  <si>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</si>
  <si>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</si>
  <si>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</si>
  <si>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</si>
  <si>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</si>
  <si>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</si>
  <si>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</si>
  <si>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</si>
  <si>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</si>
  <si>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</si>
  <si>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</si>
  <si>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</si>
  <si>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</si>
  <si>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</si>
  <si>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</si>
  <si>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</si>
  <si>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</si>
  <si>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</si>
  <si>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</si>
  <si>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</si>
  <si>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</si>
  <si>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</si>
  <si>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</si>
  <si>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</si>
  <si>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</si>
  <si>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</si>
  <si>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</si>
  <si>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</si>
  <si>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</si>
  <si>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</si>
  <si>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</si>
  <si>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</si>
  <si>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</si>
  <si>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</si>
  <si>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</si>
  <si>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</si>
  <si>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</si>
  <si>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</si>
  <si>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</si>
  <si>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</si>
  <si>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</si>
  <si>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</si>
  <si>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</si>
  <si>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</si>
  <si>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</si>
  <si>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</si>
  <si>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</si>
  <si>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</si>
  <si>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</si>
  <si>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</si>
  <si>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</si>
  <si>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</si>
  <si>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</si>
  <si>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</si>
  <si>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</si>
  <si>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</si>
  <si>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</si>
  <si>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</si>
  <si>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</si>
  <si>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</si>
  <si>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</si>
  <si>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</si>
  <si>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</si>
  <si>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</si>
  <si>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</si>
  <si>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</si>
  <si>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</si>
  <si>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</si>
  <si>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</si>
  <si>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</si>
  <si>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</si>
  <si>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</si>
  <si>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</si>
  <si>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</si>
  <si>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</si>
  <si>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</si>
  <si>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</si>
  <si>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</si>
  <si>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</si>
  <si>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</si>
  <si>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</si>
  <si>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</si>
  <si>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</si>
  <si>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</si>
  <si>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</si>
  <si>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</si>
  <si>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</si>
  <si>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</si>
  <si>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</si>
  <si>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</si>
  <si>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</si>
  <si>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</si>
  <si>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</si>
  <si>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</si>
  <si>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</si>
  <si>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</si>
  <si>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</si>
  <si>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</si>
  <si>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</si>
  <si>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</si>
  <si>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</si>
  <si>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</si>
  <si>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</si>
  <si>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</si>
  <si>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</si>
  <si>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</si>
  <si>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</si>
  <si>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</si>
  <si>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</si>
  <si>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</si>
  <si>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</si>
  <si>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</si>
  <si>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</si>
  <si>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</si>
  <si>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</si>
  <si>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</si>
  <si>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</si>
  <si>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</si>
  <si>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</si>
  <si>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</si>
  <si>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</si>
  <si>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</si>
  <si>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</si>
  <si>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</si>
  <si>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</si>
  <si>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</si>
  <si>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</si>
  <si>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</si>
  <si>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</si>
  <si>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</si>
  <si>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</si>
  <si>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</si>
  <si>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</si>
  <si>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</si>
  <si>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</si>
  <si>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</si>
  <si>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</si>
  <si>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</si>
  <si>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</si>
  <si>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</si>
  <si>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</si>
  <si>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</si>
  <si>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</si>
  <si>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</si>
  <si>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</si>
  <si>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</si>
  <si>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</si>
  <si>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</si>
  <si>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</si>
  <si>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</si>
  <si>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</si>
  <si>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</si>
  <si>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</si>
  <si>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</si>
  <si>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</si>
  <si>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</si>
  <si>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</si>
  <si>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</si>
  <si>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</si>
  <si>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</si>
  <si>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</si>
  <si>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</si>
  <si>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</si>
  <si>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</si>
  <si>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</si>
  <si>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</si>
  <si>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</si>
  <si>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</si>
  <si>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</si>
  <si>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</si>
  <si>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</si>
  <si>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</si>
  <si>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</si>
  <si>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</si>
  <si>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</si>
  <si>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</si>
  <si>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</si>
  <si>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</si>
  <si>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</si>
  <si>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</si>
  <si>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</si>
  <si>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</si>
  <si>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</si>
  <si>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</si>
  <si>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</si>
  <si>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</si>
  <si>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</si>
  <si>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</si>
  <si>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</si>
  <si>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</si>
  <si>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</si>
  <si>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</si>
  <si>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</si>
  <si>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</si>
  <si>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</si>
  <si>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</si>
  <si>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</si>
  <si>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</si>
  <si>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</si>
  <si>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</si>
  <si>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</si>
  <si>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</si>
  <si>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</si>
  <si>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</si>
  <si>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</si>
  <si>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</si>
  <si>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</si>
  <si>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</si>
  <si>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</si>
  <si>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</si>
  <si>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</si>
  <si>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</si>
  <si>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</si>
  <si>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</si>
  <si>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</si>
  <si>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</si>
  <si>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</si>
  <si>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</si>
  <si>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</si>
  <si>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</si>
  <si>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</si>
  <si>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</si>
  <si>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</si>
  <si>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</si>
  <si>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</si>
  <si>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</si>
  <si>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</si>
  <si>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</si>
  <si>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</si>
  <si>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</si>
  <si>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</si>
  <si>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</si>
  <si>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</si>
  <si>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</si>
  <si>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</si>
  <si>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</si>
  <si>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</si>
  <si>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</si>
  <si>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</si>
  <si>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</si>
  <si>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</si>
  <si>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</si>
  <si>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</si>
  <si>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</si>
  <si>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</si>
  <si>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</si>
  <si>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</si>
  <si>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</si>
  <si>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</si>
  <si>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</si>
  <si>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</si>
  <si>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</si>
  <si>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</si>
  <si>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</si>
  <si>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</si>
  <si>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</si>
  <si>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</si>
  <si>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</si>
  <si>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</si>
  <si>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</si>
  <si>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</si>
  <si>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</si>
  <si>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</si>
  <si>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</si>
  <si>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</si>
  <si>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</si>
  <si>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</si>
  <si>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</si>
  <si>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</si>
  <si>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</si>
  <si>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</si>
  <si>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</si>
  <si>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</si>
  <si>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</si>
  <si>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</si>
  <si>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</si>
  <si>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</si>
  <si>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</si>
  <si>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</si>
  <si>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</si>
  <si>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</si>
  <si>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</si>
  <si>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</si>
  <si>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</si>
  <si>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</si>
  <si>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</si>
  <si>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</si>
  <si>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</si>
  <si>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</si>
  <si>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</si>
  <si>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</si>
  <si>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</si>
  <si>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</si>
  <si>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</si>
  <si>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</si>
  <si>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</si>
  <si>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</si>
  <si>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</si>
  <si>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</si>
  <si>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</si>
  <si>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</si>
  <si>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</si>
  <si>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</si>
  <si>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</si>
  <si>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</si>
  <si>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</si>
  <si>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</si>
  <si>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</si>
  <si>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</si>
  <si>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</si>
  <si>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</si>
  <si>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</si>
  <si>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</si>
  <si>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</si>
  <si>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</si>
  <si>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</si>
  <si>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</si>
  <si>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</si>
  <si>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</si>
  <si>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</si>
  <si>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</si>
  <si>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</si>
  <si>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</si>
  <si>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</si>
  <si>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</si>
  <si>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</si>
  <si>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</si>
  <si>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</si>
  <si>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</si>
  <si>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</si>
  <si>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</si>
  <si>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</si>
  <si>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</si>
  <si>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</si>
  <si>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</si>
  <si>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</si>
  <si>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</si>
  <si>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</si>
  <si>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</si>
  <si>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</si>
  <si>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</si>
  <si>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</si>
  <si>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</si>
  <si>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</si>
  <si>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</si>
  <si>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</si>
  <si>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</si>
  <si>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</si>
  <si>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</si>
  <si>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</si>
  <si>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</si>
  <si>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</si>
  <si>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</si>
  <si>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</si>
  <si>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</si>
  <si>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</si>
  <si>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</si>
  <si>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</si>
  <si>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</si>
  <si>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</si>
  <si>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</si>
  <si>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</si>
  <si>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</si>
  <si>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</si>
  <si>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</si>
  <si>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</si>
  <si>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</si>
  <si>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</si>
  <si>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</si>
  <si>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</si>
  <si>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</si>
  <si>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</si>
  <si>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</si>
  <si>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</si>
  <si>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</si>
  <si>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</si>
  <si>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</si>
  <si>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</si>
  <si>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</si>
  <si>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</si>
  <si>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</si>
  <si>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</si>
  <si>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</si>
  <si>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</si>
  <si>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</si>
  <si>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</si>
  <si>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</si>
  <si>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</si>
  <si>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</si>
  <si>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</si>
  <si>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</si>
  <si>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</si>
  <si>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</si>
  <si>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</si>
  <si>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</si>
  <si>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</si>
  <si>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</si>
  <si>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</si>
  <si>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</si>
  <si>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</si>
  <si>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</si>
  <si>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</si>
  <si>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</si>
  <si>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</si>
  <si>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</si>
  <si>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</si>
  <si>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</si>
  <si>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</si>
  <si>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</si>
  <si>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</si>
  <si>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</si>
  <si>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</si>
  <si>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</si>
  <si>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</si>
  <si>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</si>
  <si>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</si>
  <si>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</si>
  <si>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</si>
  <si>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</si>
  <si>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</si>
  <si>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</si>
  <si>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</si>
  <si>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</si>
  <si>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</si>
  <si>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</si>
  <si>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</si>
  <si>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</si>
  <si>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</si>
  <si>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</si>
  <si>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</si>
  <si>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</si>
  <si>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</si>
  <si>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</si>
  <si>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</si>
  <si>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</si>
  <si>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</si>
  <si>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</si>
  <si>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</si>
  <si>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</si>
  <si>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</si>
  <si>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</si>
  <si>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</si>
  <si>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</si>
  <si>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</si>
  <si>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</si>
  <si>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</si>
  <si>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</si>
  <si>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</si>
  <si>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</si>
  <si>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</si>
  <si>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</si>
  <si>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</si>
  <si>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</si>
  <si>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</si>
  <si>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</si>
  <si>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</si>
  <si>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</si>
  <si>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</si>
  <si>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</si>
  <si>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</si>
  <si>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</si>
  <si>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</si>
  <si>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</si>
  <si>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</si>
  <si>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</si>
  <si>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</si>
  <si>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</si>
  <si>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</si>
  <si>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</si>
  <si>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</si>
  <si>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</si>
  <si>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</si>
  <si>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</si>
  <si>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</si>
  <si>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</si>
  <si>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</si>
  <si>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</si>
  <si>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</si>
  <si>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</si>
  <si>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</si>
  <si>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</si>
  <si>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</si>
  <si>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</si>
  <si>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</si>
  <si>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</si>
  <si>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</si>
  <si>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</si>
  <si>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</si>
  <si>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</si>
  <si>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</si>
  <si>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</si>
  <si>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</si>
  <si>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</si>
  <si>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</si>
  <si>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</si>
  <si>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</si>
  <si>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</si>
  <si>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</si>
  <si>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</si>
  <si>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</si>
  <si>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</si>
  <si>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</si>
  <si>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</si>
  <si>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</si>
  <si>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</si>
  <si>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</si>
  <si>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</si>
  <si>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</si>
  <si>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</si>
  <si>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</si>
  <si>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</si>
  <si>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</si>
  <si>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</si>
  <si>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</si>
  <si>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</si>
  <si>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</si>
  <si>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</si>
  <si>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</si>
  <si>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</si>
  <si>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</si>
  <si>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</si>
  <si>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</si>
  <si>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</si>
  <si>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</si>
  <si>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</si>
  <si>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</si>
  <si>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</si>
  <si>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</si>
  <si>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</si>
  <si>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</si>
  <si>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</si>
  <si>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</si>
  <si>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</si>
  <si>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</si>
  <si>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</si>
  <si>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</si>
  <si>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</si>
  <si>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</si>
  <si>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</si>
  <si>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</si>
  <si>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</si>
  <si>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</si>
  <si>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</si>
  <si>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</si>
  <si>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</si>
  <si>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</si>
  <si>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</si>
  <si>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</si>
  <si>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</si>
  <si>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</si>
  <si>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</si>
  <si>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</si>
  <si>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</si>
  <si>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</si>
  <si>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</si>
  <si>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</si>
  <si>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</si>
  <si>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</si>
  <si>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</si>
  <si>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</si>
  <si>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</si>
  <si>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</si>
  <si>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</si>
  <si>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</si>
  <si>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</si>
  <si>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</si>
  <si>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</si>
  <si>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</si>
  <si>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</si>
  <si>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</si>
  <si>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</si>
  <si>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</si>
  <si>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</si>
  <si>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</si>
  <si>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</si>
  <si>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</si>
  <si>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</si>
  <si>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</si>
  <si>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</si>
  <si>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</si>
  <si>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</si>
  <si>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</si>
  <si>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</si>
  <si>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</si>
  <si>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</si>
  <si>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</si>
  <si>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</si>
  <si>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</si>
  <si>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</si>
  <si>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</si>
  <si>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</si>
  <si>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</si>
  <si>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</si>
  <si>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</si>
  <si>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</si>
  <si>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</si>
  <si>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</si>
  <si>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</si>
  <si>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</si>
  <si>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</si>
  <si>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</si>
  <si>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</si>
  <si>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</si>
  <si>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</si>
  <si>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</si>
  <si>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</si>
  <si>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</si>
  <si>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</si>
  <si>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</si>
  <si>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</si>
  <si>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</si>
  <si>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</si>
  <si>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</si>
  <si>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</si>
  <si>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</si>
  <si>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</si>
  <si>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</si>
  <si>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</si>
  <si>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</si>
  <si>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</si>
  <si>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</si>
  <si>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</si>
  <si>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</si>
  <si>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</si>
  <si>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</si>
  <si>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</si>
  <si>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</si>
  <si>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</si>
  <si>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</si>
  <si>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</si>
  <si>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</si>
  <si>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</si>
  <si>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</si>
  <si>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</si>
  <si>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</si>
  <si>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</si>
  <si>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</si>
  <si>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</si>
  <si>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</si>
  <si>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</si>
  <si>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</si>
  <si>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</si>
  <si>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</si>
  <si>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</si>
  <si>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</si>
  <si>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</si>
  <si>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</si>
  <si>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</si>
  <si>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</si>
  <si>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</si>
  <si>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</si>
  <si>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</si>
  <si>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</si>
  <si>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</si>
  <si>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</si>
  <si>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</si>
  <si>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</si>
  <si>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</si>
  <si>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</si>
  <si>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</si>
  <si>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</si>
  <si>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</si>
  <si>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</si>
  <si>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</si>
  <si>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</si>
  <si>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</si>
  <si>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</si>
  <si>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</si>
  <si>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</si>
  <si>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</si>
  <si>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</si>
  <si>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</si>
  <si>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</si>
  <si>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</si>
  <si>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</si>
  <si>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</si>
  <si>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</si>
  <si>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</si>
  <si>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</si>
  <si>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</si>
  <si>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</si>
  <si>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</si>
  <si>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</si>
  <si>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</si>
  <si>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</si>
  <si>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</si>
  <si>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</si>
  <si>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</si>
  <si>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</si>
  <si>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</si>
  <si>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</si>
  <si>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</si>
  <si>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</si>
  <si>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</si>
  <si>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</si>
  <si>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</si>
  <si>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</si>
  <si>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</si>
  <si>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</si>
  <si>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</si>
  <si>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</si>
  <si>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</si>
  <si>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</si>
  <si>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</si>
  <si>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</si>
  <si>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</si>
  <si>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</si>
  <si>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</si>
  <si>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</si>
  <si>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</si>
  <si>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</si>
  <si>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</si>
  <si>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</si>
  <si>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</si>
  <si>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</si>
  <si>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</si>
  <si>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</si>
  <si>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</si>
  <si>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</si>
  <si>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</si>
  <si>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</si>
  <si>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</si>
  <si>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</si>
  <si>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</si>
  <si>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</si>
  <si>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</si>
  <si>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</si>
  <si>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</si>
  <si>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</si>
  <si>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</si>
  <si>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</si>
  <si>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</si>
  <si>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</si>
  <si>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</si>
  <si>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</si>
  <si>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</si>
  <si>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</si>
  <si>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</si>
  <si>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</si>
  <si>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</si>
  <si>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</si>
  <si>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</si>
  <si>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</si>
  <si>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</si>
  <si>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</si>
  <si>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</si>
  <si>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</si>
  <si>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</si>
  <si>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</si>
  <si>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</si>
  <si>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</si>
  <si>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</si>
  <si>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</si>
  <si>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</si>
  <si>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</si>
  <si>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</si>
  <si>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</si>
  <si>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</si>
  <si>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</si>
  <si>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</si>
  <si>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</si>
  <si>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</si>
  <si>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</si>
  <si>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</si>
  <si>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</si>
  <si>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</si>
  <si>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</si>
  <si>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</si>
  <si>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</si>
  <si>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</si>
  <si>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</si>
  <si>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</si>
  <si>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</si>
  <si>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</si>
  <si>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</si>
  <si>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</si>
  <si>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</si>
  <si>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</si>
  <si>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</si>
  <si>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</si>
  <si>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</si>
  <si>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</si>
  <si>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</si>
  <si>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</si>
  <si>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</si>
  <si>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</si>
  <si>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</si>
  <si>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</si>
  <si>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</si>
  <si>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</si>
  <si>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</si>
  <si>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</si>
  <si>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</si>
  <si>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</si>
  <si>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</si>
  <si>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</si>
  <si>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</si>
  <si>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</si>
  <si>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</si>
  <si>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</si>
  <si>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</si>
  <si>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</si>
  <si>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</si>
  <si>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</si>
  <si>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</si>
  <si>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</si>
  <si>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</si>
  <si>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</si>
  <si>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</si>
  <si>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</si>
  <si>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</si>
  <si>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</si>
  <si>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</si>
  <si>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</si>
  <si>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</si>
  <si>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</si>
  <si>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</si>
  <si>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</si>
  <si>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</si>
  <si>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</si>
  <si>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</si>
  <si>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</si>
  <si>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</si>
  <si>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</si>
  <si>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</si>
  <si>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</si>
  <si>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</si>
  <si>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</si>
  <si>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</si>
  <si>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</si>
  <si>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</si>
  <si>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</si>
  <si>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</si>
  <si>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</si>
  <si>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</si>
  <si>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</si>
  <si>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</si>
  <si>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</si>
  <si>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</si>
  <si>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</si>
  <si>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</si>
  <si>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</si>
  <si>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</si>
  <si>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</si>
  <si>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</si>
  <si>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</si>
  <si>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</si>
  <si>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</si>
  <si>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</si>
  <si>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</si>
  <si>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</si>
  <si>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</si>
  <si>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</si>
  <si>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</si>
  <si>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</si>
  <si>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</si>
  <si>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</si>
  <si>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</si>
  <si>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</si>
  <si>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</si>
  <si>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</si>
  <si>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</si>
  <si>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</si>
  <si>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</si>
  <si>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</si>
  <si>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</si>
  <si>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</si>
  <si>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</si>
  <si>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</si>
  <si>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</si>
  <si>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</si>
  <si>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</si>
  <si>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</si>
  <si>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</si>
  <si>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</si>
  <si>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</si>
  <si>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</si>
  <si>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</si>
  <si>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</si>
  <si>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</si>
  <si>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</si>
  <si>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</si>
  <si>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</si>
  <si>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</si>
  <si>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</si>
  <si>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</si>
  <si>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</si>
  <si>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</si>
  <si>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</si>
  <si>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</si>
  <si>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</si>
  <si>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</si>
  <si>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</si>
  <si>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</si>
  <si>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</si>
  <si>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</si>
  <si>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</si>
  <si>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</si>
  <si>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</si>
  <si>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</si>
  <si>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</si>
  <si>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</si>
  <si>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</si>
  <si>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</si>
  <si>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</si>
  <si>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</si>
  <si>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</si>
  <si>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</si>
  <si>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</si>
  <si>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</si>
  <si>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</si>
  <si>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</si>
  <si>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</si>
  <si>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</si>
  <si>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</si>
  <si>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</si>
  <si>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</si>
  <si>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</si>
  <si>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</si>
  <si>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</si>
  <si>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</si>
  <si>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</si>
  <si>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</si>
  <si>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</si>
  <si>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</si>
  <si>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</si>
  <si>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</si>
  <si>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</si>
  <si>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</si>
  <si>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</si>
  <si>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</si>
  <si>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</si>
  <si>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</si>
  <si>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</si>
  <si>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</si>
  <si>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</si>
  <si>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</si>
  <si>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</si>
  <si>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</si>
  <si>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</si>
  <si>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</si>
  <si>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</si>
  <si>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</si>
  <si>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</si>
  <si>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</si>
  <si>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</si>
  <si>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</si>
  <si>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</si>
  <si>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</si>
  <si>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</si>
  <si>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</si>
  <si>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</si>
  <si>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</si>
  <si>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</si>
  <si>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</si>
  <si>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</si>
  <si>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</si>
  <si>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</si>
  <si>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</si>
  <si>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</si>
  <si>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</si>
  <si>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</si>
  <si>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</si>
  <si>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</si>
  <si>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</si>
  <si>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</si>
  <si>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</si>
  <si>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</si>
  <si>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</si>
  <si>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</si>
  <si>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</si>
  <si>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</si>
  <si>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</si>
  <si>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</si>
  <si>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</si>
  <si>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</si>
  <si>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</si>
  <si>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</si>
  <si>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</si>
  <si>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</si>
  <si>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</si>
  <si>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</si>
  <si>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</si>
  <si>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</si>
  <si>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</si>
  <si>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</si>
  <si>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</si>
  <si>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</si>
  <si>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</si>
  <si>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</si>
  <si>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</si>
  <si>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</si>
  <si>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</si>
  <si>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</si>
  <si>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</si>
  <si>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</si>
  <si>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</si>
  <si>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</si>
  <si>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</si>
  <si>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</si>
  <si>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</si>
  <si>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</si>
  <si>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</si>
  <si>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</si>
  <si>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</si>
  <si>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</si>
  <si>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</si>
  <si>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</si>
  <si>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</si>
  <si>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</si>
  <si>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</si>
  <si>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</si>
  <si>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</si>
  <si>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</si>
  <si>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</si>
  <si>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</si>
  <si>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</si>
  <si>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</si>
  <si>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</si>
  <si>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</si>
  <si>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</si>
  <si>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</si>
  <si>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</si>
  <si>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</si>
  <si>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</si>
  <si>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</si>
  <si>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</si>
  <si>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</si>
  <si>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</si>
  <si>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</si>
  <si>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</si>
  <si>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</si>
  <si>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</si>
  <si>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</si>
  <si>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</si>
  <si>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</si>
  <si>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</si>
  <si>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</si>
  <si>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</si>
  <si>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</si>
  <si>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</si>
  <si>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</si>
  <si>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</si>
  <si>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</si>
  <si>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</si>
  <si>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</si>
  <si>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</si>
  <si>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</si>
  <si>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</si>
  <si>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</si>
  <si>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</si>
  <si>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</si>
  <si>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</si>
  <si>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</si>
  <si>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</si>
  <si>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</si>
  <si>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</si>
  <si>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</si>
  <si>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</si>
  <si>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</si>
  <si>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</si>
  <si>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</si>
  <si>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</si>
  <si>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</si>
  <si>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</si>
  <si>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</si>
  <si>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</si>
  <si>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</si>
  <si>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</si>
  <si>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</si>
  <si>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</si>
  <si>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</si>
  <si>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</si>
  <si>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</si>
  <si>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</si>
  <si>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</si>
  <si>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</si>
  <si>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</si>
  <si>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</si>
  <si>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</si>
  <si>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</si>
  <si>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</si>
  <si>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</si>
  <si>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</si>
  <si>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</si>
  <si>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</si>
  <si>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</si>
  <si>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</si>
  <si>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</si>
  <si>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</si>
  <si>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</si>
  <si>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</si>
  <si>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</si>
  <si>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</si>
  <si>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</si>
  <si>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</si>
  <si>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</si>
  <si>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</si>
  <si>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</si>
  <si>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</si>
  <si>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</si>
  <si>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</si>
  <si>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</si>
  <si>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</si>
  <si>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</si>
  <si>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</si>
  <si>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</si>
  <si>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</si>
  <si>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</si>
  <si>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</si>
  <si>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</si>
  <si>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</si>
  <si>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</si>
  <si>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</si>
  <si>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</si>
  <si>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</si>
  <si>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</si>
  <si>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</si>
  <si>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</si>
  <si>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</si>
  <si>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</si>
  <si>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</si>
  <si>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</si>
  <si>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</si>
  <si>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</si>
  <si>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</si>
  <si>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</si>
  <si>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</si>
  <si>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</si>
  <si>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</si>
  <si>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</si>
  <si>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</si>
  <si>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</si>
  <si>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</si>
  <si>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</si>
  <si>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</si>
  <si>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</si>
  <si>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</si>
  <si>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</si>
  <si>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</si>
  <si>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</si>
  <si>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</si>
  <si>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</si>
  <si>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</si>
  <si>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</si>
  <si>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</si>
  <si>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</si>
  <si>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</si>
  <si>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</si>
  <si>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</si>
  <si>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</si>
  <si>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</si>
  <si>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</si>
  <si>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</si>
  <si>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</si>
  <si>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</si>
  <si>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</si>
  <si>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</si>
  <si>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</si>
  <si>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</si>
  <si>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</si>
  <si>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</si>
  <si>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</si>
  <si>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</si>
  <si>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</si>
  <si>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</si>
  <si>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</si>
  <si>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</si>
  <si>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</si>
  <si>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</si>
  <si>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</si>
  <si>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</si>
  <si>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</si>
  <si>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</si>
  <si>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</si>
  <si>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</si>
  <si>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</si>
  <si>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</si>
  <si>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</si>
  <si>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</si>
  <si>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</si>
  <si>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</si>
  <si>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</si>
  <si>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</si>
  <si>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</si>
  <si>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</si>
  <si>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</si>
  <si>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</si>
  <si>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</si>
  <si>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</si>
  <si>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</si>
  <si>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</si>
  <si>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</si>
  <si>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</si>
  <si>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</si>
  <si>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</si>
  <si>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</si>
  <si>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</si>
  <si>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</si>
  <si>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</si>
  <si>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</si>
  <si>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</si>
  <si>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</si>
  <si>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</si>
  <si>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</si>
  <si>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</si>
  <si>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</si>
  <si>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</si>
  <si>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</si>
  <si>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</si>
  <si>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</si>
  <si>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</si>
  <si>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</si>
  <si>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</si>
  <si>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</si>
  <si>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</si>
  <si>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</si>
  <si>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</si>
  <si>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</si>
  <si>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</si>
  <si>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</si>
  <si>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</si>
  <si>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</si>
  <si>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</si>
  <si>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</si>
  <si>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</si>
  <si>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</si>
  <si>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</si>
  <si>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</si>
  <si>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</si>
  <si>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</si>
  <si>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</si>
  <si>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</si>
  <si>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</si>
  <si>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</si>
  <si>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</si>
  <si>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</si>
  <si>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</si>
  <si>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</si>
  <si>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</si>
  <si>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</si>
  <si>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</si>
  <si>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</si>
  <si>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</si>
  <si>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</si>
  <si>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</si>
  <si>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</si>
  <si>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</si>
  <si>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</si>
  <si>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</si>
  <si>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</si>
  <si>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</si>
  <si>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</si>
  <si>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</si>
  <si>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</si>
  <si>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</si>
  <si>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</si>
  <si>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</si>
  <si>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</si>
  <si>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</si>
  <si>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</si>
  <si>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</si>
  <si>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</si>
  <si>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</si>
  <si>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</si>
  <si>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</si>
  <si>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</si>
  <si>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</si>
  <si>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</si>
  <si>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</si>
  <si>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</si>
  <si>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</si>
  <si>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</si>
  <si>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</si>
  <si>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</si>
  <si>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</si>
  <si>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</si>
  <si>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</si>
  <si>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</si>
  <si>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</si>
  <si>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</si>
  <si>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</si>
  <si>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</si>
  <si>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</si>
  <si>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</si>
  <si>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</si>
  <si>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</si>
  <si>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</si>
  <si>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</si>
  <si>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</si>
  <si>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</si>
  <si>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</si>
  <si>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</si>
  <si>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</si>
  <si>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</si>
  <si>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</si>
  <si>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</si>
  <si>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</si>
  <si>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</si>
  <si>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</si>
  <si>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</si>
  <si>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</si>
  <si>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</si>
  <si>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</si>
  <si>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</si>
  <si>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</si>
  <si>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</si>
  <si>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</si>
  <si>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</si>
  <si>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</si>
  <si>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</si>
  <si>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</si>
  <si>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</si>
  <si>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</si>
  <si>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</si>
  <si>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</si>
  <si>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</si>
  <si>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</si>
  <si>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</si>
  <si>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</si>
  <si>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</si>
  <si>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</si>
  <si>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</si>
  <si>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</si>
  <si>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</si>
  <si>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</si>
  <si>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</si>
  <si>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</si>
  <si>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</si>
  <si>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</si>
  <si>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</si>
  <si>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</si>
  <si>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</si>
  <si>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</si>
  <si>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</si>
  <si>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</si>
  <si>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</si>
  <si>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</si>
  <si>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</si>
  <si>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</si>
  <si>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</si>
  <si>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</si>
  <si>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</si>
  <si>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</si>
  <si>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</si>
  <si>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</si>
  <si>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</si>
  <si>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</si>
  <si>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</si>
  <si>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</si>
  <si>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</si>
  <si>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</si>
  <si>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</si>
  <si>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</si>
  <si>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</si>
  <si>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</si>
  <si>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</si>
  <si>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</si>
  <si>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</si>
  <si>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</si>
  <si>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</si>
  <si>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</si>
  <si>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</si>
  <si>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</si>
  <si>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</si>
  <si>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</si>
  <si>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</si>
  <si>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</si>
  <si>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</si>
  <si>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</si>
  <si>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</si>
  <si>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</si>
  <si>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</si>
  <si>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</si>
  <si>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</si>
  <si>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</si>
  <si>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</si>
  <si>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</si>
  <si>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</si>
  <si>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</si>
  <si>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</si>
  <si>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</si>
  <si>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</si>
  <si>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</si>
  <si>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</si>
  <si>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</si>
  <si>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</si>
  <si>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</si>
  <si>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</si>
  <si>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</si>
  <si>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</si>
  <si>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</si>
  <si>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</si>
  <si>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</si>
  <si>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</si>
  <si>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</si>
  <si>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</si>
  <si>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</si>
  <si>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</si>
  <si>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</si>
  <si>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</si>
  <si>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</si>
  <si>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</si>
  <si>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</si>
  <si>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</si>
  <si>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</si>
  <si>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</si>
  <si>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</si>
  <si>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</si>
  <si>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</si>
  <si>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</si>
  <si>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</si>
  <si>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</si>
  <si>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</si>
  <si>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</si>
  <si>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</si>
  <si>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</si>
  <si>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</si>
  <si>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</si>
  <si>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</si>
  <si>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</si>
  <si>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</si>
  <si>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</si>
  <si>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</si>
  <si>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</si>
  <si>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</si>
  <si>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</si>
  <si>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</si>
  <si>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</si>
  <si>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</si>
  <si>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</si>
  <si>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</si>
  <si>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</si>
  <si>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</si>
  <si>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</si>
  <si>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</si>
  <si>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</si>
  <si>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</si>
  <si>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</si>
  <si>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</si>
  <si>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</si>
  <si>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</si>
  <si>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</si>
  <si>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</si>
  <si>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</si>
  <si>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</si>
  <si>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</si>
  <si>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</si>
  <si>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</si>
  <si>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</si>
  <si>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</si>
  <si>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</si>
  <si>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</si>
  <si>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</si>
  <si>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</si>
  <si>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</si>
  <si>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</si>
  <si>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</si>
  <si>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</si>
  <si>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</si>
  <si>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</si>
  <si>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</si>
  <si>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</si>
  <si>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</si>
  <si>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</si>
  <si>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</si>
  <si>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</si>
  <si>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</si>
  <si>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</si>
  <si>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</si>
  <si>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</si>
  <si>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</si>
  <si>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</si>
  <si>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</si>
  <si>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</si>
  <si>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</si>
  <si>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</si>
  <si>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</si>
  <si>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</si>
  <si>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</si>
  <si>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</si>
  <si>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</si>
  <si>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</si>
  <si>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</si>
  <si>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</si>
  <si>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</si>
  <si>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</si>
  <si>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</si>
  <si>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</si>
  <si>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</si>
  <si>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</si>
  <si>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</si>
  <si>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</si>
  <si>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</si>
  <si>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</si>
  <si>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</si>
  <si>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</si>
  <si>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</si>
  <si>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</si>
  <si>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</si>
  <si>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</si>
  <si>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</si>
  <si>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</si>
  <si>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</si>
  <si>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</si>
  <si>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</si>
  <si>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</si>
  <si>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</si>
  <si>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</si>
  <si>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</si>
  <si>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</si>
  <si>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</si>
  <si>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</si>
  <si>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</si>
  <si>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</si>
  <si>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</si>
  <si>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</si>
  <si>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</si>
  <si>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</si>
  <si>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</si>
  <si>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</si>
  <si>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</si>
  <si>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</si>
  <si>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</si>
  <si>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</si>
  <si>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</si>
  <si>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</si>
  <si>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</si>
  <si>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</si>
  <si>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</si>
  <si>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</si>
  <si>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</si>
  <si>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</si>
  <si>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</si>
  <si>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</si>
  <si>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</si>
  <si>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</si>
  <si>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</si>
  <si>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</si>
  <si>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</si>
  <si>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</si>
  <si>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</si>
  <si>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</si>
  <si>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</si>
  <si>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</si>
  <si>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</si>
  <si>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</si>
  <si>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</si>
  <si>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</si>
  <si>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</si>
  <si>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</si>
  <si>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</si>
  <si>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</si>
  <si>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</si>
  <si>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</si>
  <si>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</si>
  <si>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</si>
  <si>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</si>
  <si>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</si>
  <si>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</si>
  <si>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</si>
  <si>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</si>
  <si>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</si>
  <si>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</si>
  <si>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</si>
  <si>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</si>
  <si>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</si>
  <si>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</si>
  <si>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</si>
  <si>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</si>
  <si>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</si>
  <si>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</si>
  <si>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</si>
  <si>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</si>
  <si>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</si>
  <si>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</si>
  <si>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</si>
  <si>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</si>
  <si>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</si>
  <si>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</si>
  <si>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</si>
  <si>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</si>
  <si>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</si>
  <si>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</si>
  <si>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</si>
  <si>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</si>
  <si>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</si>
  <si>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</si>
  <si>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</si>
  <si>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</si>
  <si>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</si>
  <si>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</si>
  <si>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</si>
  <si>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</si>
  <si>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</si>
  <si>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</si>
  <si>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</si>
  <si>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</si>
  <si>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</si>
  <si>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</si>
  <si>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</si>
  <si>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</si>
  <si>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</si>
  <si>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</si>
  <si>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</si>
  <si>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</si>
  <si>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</si>
  <si>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</si>
  <si>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</si>
  <si>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</si>
  <si>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</si>
  <si>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</si>
  <si>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</si>
  <si>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</si>
  <si>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</si>
  <si>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</si>
  <si>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</si>
  <si>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</si>
  <si>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</si>
  <si>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</si>
  <si>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</si>
  <si>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</si>
  <si>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</si>
  <si>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</si>
  <si>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</si>
  <si>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</si>
  <si>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</si>
  <si>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</si>
  <si>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</si>
  <si>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</si>
  <si>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</si>
  <si>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</si>
  <si>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</si>
  <si>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</si>
  <si>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</si>
  <si>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</si>
  <si>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</si>
  <si>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</si>
  <si>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</si>
  <si>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</si>
  <si>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</si>
  <si>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</si>
  <si>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</si>
  <si>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</si>
  <si>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</si>
  <si>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</si>
  <si>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</si>
  <si>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</si>
  <si>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</si>
  <si>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</si>
  <si>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</si>
  <si>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</si>
  <si>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</si>
  <si>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</si>
  <si>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</si>
  <si>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</si>
  <si>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</si>
  <si>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</si>
  <si>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</si>
  <si>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</si>
  <si>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</si>
  <si>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</si>
  <si>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</si>
  <si>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</si>
  <si>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</si>
  <si>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</si>
  <si>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</si>
  <si>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</si>
  <si>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</si>
  <si>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</si>
  <si>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</si>
  <si>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</si>
  <si>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</si>
  <si>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</si>
  <si>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</si>
  <si>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</si>
  <si>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</si>
  <si>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</si>
  <si>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</si>
  <si>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</si>
  <si>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</si>
  <si>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</si>
  <si>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</si>
  <si>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</si>
  <si>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</si>
  <si>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</si>
  <si>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</si>
  <si>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</si>
  <si>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</si>
  <si>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</si>
  <si>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</si>
  <si>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</si>
  <si>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</si>
  <si>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</si>
  <si>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</si>
  <si>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</si>
  <si>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</si>
  <si>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</si>
  <si>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</si>
  <si>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</si>
  <si>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</si>
  <si>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</si>
  <si>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</si>
  <si>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</si>
  <si>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</si>
  <si>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</si>
  <si>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</si>
  <si>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</si>
  <si>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</si>
  <si>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</si>
  <si>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</si>
  <si>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</si>
  <si>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</si>
  <si>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</si>
  <si>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</si>
  <si>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</si>
  <si>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</si>
  <si>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</si>
  <si>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</si>
  <si>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</si>
  <si>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</si>
  <si>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</si>
  <si>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</si>
  <si>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</si>
  <si>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</si>
  <si>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</si>
  <si>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</si>
  <si>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</si>
  <si>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</si>
  <si>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</si>
  <si>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</si>
  <si>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</si>
  <si>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</si>
  <si>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</si>
  <si>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</si>
  <si>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</si>
  <si>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</si>
  <si>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</si>
  <si>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</si>
  <si>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</si>
  <si>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</si>
  <si>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</si>
  <si>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</si>
  <si>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</si>
  <si>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</si>
  <si>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</si>
  <si>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</si>
  <si>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</si>
  <si>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</si>
  <si>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</si>
  <si>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</si>
  <si>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</si>
  <si>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</si>
  <si>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</si>
  <si>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</si>
  <si>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</si>
  <si>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</si>
  <si>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</si>
  <si>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</si>
  <si>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</si>
  <si>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</si>
  <si>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</si>
  <si>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</si>
  <si>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</si>
  <si>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</si>
  <si>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</si>
  <si>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</si>
  <si>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</si>
  <si>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</si>
  <si>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</si>
  <si>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</si>
  <si>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</si>
  <si>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</si>
  <si>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</si>
  <si>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</si>
  <si>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</si>
  <si>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</si>
  <si>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</si>
  <si>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</si>
  <si>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</si>
  <si>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</si>
  <si>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</si>
  <si>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</si>
  <si>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</si>
  <si>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</si>
  <si>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</si>
  <si>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</si>
  <si>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</si>
  <si>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</si>
  <si>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</si>
  <si>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</si>
  <si>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</si>
  <si>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</si>
  <si>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</si>
  <si>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</si>
  <si>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</si>
  <si>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</si>
  <si>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</si>
  <si>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</si>
  <si>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</si>
  <si>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</si>
  <si>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</si>
  <si>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</si>
  <si>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</si>
  <si>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</si>
  <si>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</si>
  <si>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</si>
  <si>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</si>
  <si>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</si>
  <si>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</si>
  <si>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</si>
  <si>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</si>
  <si>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</si>
  <si>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</si>
  <si>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</si>
  <si>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</si>
  <si>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</si>
  <si>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</si>
  <si>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</si>
  <si>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</si>
  <si>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</si>
  <si>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</si>
  <si>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</si>
  <si>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</si>
  <si>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</si>
  <si>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</si>
  <si>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</si>
  <si>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</si>
  <si>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</si>
  <si>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</si>
  <si>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</si>
  <si>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</si>
  <si>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</si>
  <si>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</si>
  <si>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</si>
  <si>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</si>
  <si>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</si>
  <si>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</si>
  <si>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</si>
  <si>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</si>
  <si>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</si>
  <si>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</si>
  <si>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</si>
  <si>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</si>
  <si>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</si>
  <si>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</si>
  <si>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</si>
  <si>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</si>
  <si>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</si>
  <si>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</si>
  <si>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</si>
  <si>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</si>
  <si>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</si>
  <si>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</si>
  <si>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</si>
  <si>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</si>
  <si>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</si>
  <si>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</si>
  <si>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</si>
  <si>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</si>
  <si>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</si>
  <si>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</si>
  <si>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</si>
  <si>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</si>
  <si>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</si>
  <si>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</si>
  <si>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</si>
  <si>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</si>
  <si>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</si>
  <si>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</si>
  <si>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</si>
  <si>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</si>
  <si>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</si>
  <si>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</si>
  <si>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</si>
  <si>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</si>
  <si>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</si>
  <si>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</si>
  <si>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</si>
  <si>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</si>
  <si>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</si>
  <si>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</si>
  <si>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</si>
  <si>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</si>
  <si>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</si>
  <si>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</si>
  <si>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</si>
  <si>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</si>
  <si>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</si>
  <si>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</si>
  <si>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</si>
  <si>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</si>
  <si>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</si>
  <si>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</si>
  <si>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</si>
  <si>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</si>
  <si>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</si>
  <si>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</si>
  <si>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</si>
  <si>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</si>
  <si>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</si>
  <si>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</si>
  <si>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</si>
  <si>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</si>
  <si>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</si>
  <si>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</si>
  <si>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</si>
  <si>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</si>
  <si>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</si>
  <si>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</si>
  <si>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</si>
  <si>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</si>
  <si>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</si>
  <si>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</si>
  <si>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</si>
  <si>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</si>
  <si>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</si>
  <si>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</si>
  <si>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</si>
  <si>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</si>
  <si>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</si>
  <si>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</si>
  <si>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</si>
  <si>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</si>
  <si>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</si>
  <si>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</si>
  <si>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</si>
  <si>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</si>
  <si>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</si>
  <si>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</si>
  <si>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</si>
  <si>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</si>
  <si>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</si>
  <si>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</si>
  <si>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</si>
  <si>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</si>
  <si>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</si>
  <si>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</si>
  <si>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</si>
  <si>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</si>
  <si>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</si>
  <si>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</si>
  <si>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</si>
  <si>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</si>
  <si>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</si>
  <si>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</si>
  <si>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</si>
  <si>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</si>
  <si>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</si>
  <si>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</si>
  <si>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</si>
  <si>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</si>
  <si>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</si>
  <si>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</si>
  <si>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</si>
  <si>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</si>
  <si>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</si>
  <si>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</si>
  <si>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</si>
  <si>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</si>
  <si>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</si>
  <si>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</si>
  <si>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</si>
  <si>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</si>
  <si>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</si>
  <si>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</si>
  <si>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</si>
  <si>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</si>
  <si>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</si>
  <si>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</si>
  <si>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</si>
  <si>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</si>
  <si>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</si>
  <si>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</si>
  <si>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</si>
  <si>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</si>
  <si>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</si>
  <si>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</si>
  <si>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</si>
  <si>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</si>
  <si>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</si>
  <si>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</si>
  <si>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</si>
  <si>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</si>
  <si>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</si>
  <si>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</si>
  <si>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</si>
  <si>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</si>
  <si>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</si>
  <si>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</si>
  <si>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</si>
  <si>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</si>
  <si>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</si>
  <si>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</si>
  <si>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</si>
  <si>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</si>
  <si>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</si>
  <si>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</si>
  <si>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</si>
  <si>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</si>
  <si>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</si>
  <si>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</si>
  <si>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</si>
  <si>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</si>
  <si>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</si>
  <si>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</si>
  <si>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</si>
  <si>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</si>
  <si>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</si>
  <si>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</si>
  <si>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</si>
  <si>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</si>
  <si>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</si>
  <si>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</si>
  <si>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</si>
  <si>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</si>
  <si>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</si>
  <si>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</si>
  <si>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</si>
  <si>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</si>
  <si>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</si>
  <si>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</si>
  <si>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</si>
  <si>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</si>
  <si>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</si>
  <si>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</si>
  <si>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</si>
  <si>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</si>
  <si>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</si>
  <si>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</si>
  <si>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</si>
  <si>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</si>
  <si>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</si>
  <si>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</si>
  <si>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</si>
  <si>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</si>
  <si>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</si>
  <si>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</si>
  <si>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</si>
  <si>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</si>
  <si>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</si>
  <si>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</si>
  <si>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</si>
  <si>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</si>
  <si>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</si>
  <si>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</si>
  <si>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</si>
  <si>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</si>
  <si>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</si>
  <si>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</si>
  <si>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</si>
  <si>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</si>
  <si>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</si>
  <si>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</si>
  <si>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</si>
  <si>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</si>
  <si>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</si>
  <si>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</si>
  <si>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</si>
  <si>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</si>
  <si>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</si>
  <si>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</si>
  <si>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</si>
  <si>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</si>
  <si>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</si>
  <si>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</si>
  <si>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</si>
  <si>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</si>
  <si>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</si>
  <si>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</si>
  <si>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</si>
  <si>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</si>
  <si>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</si>
  <si>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</si>
  <si>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</si>
  <si>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</si>
  <si>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</si>
  <si>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</si>
  <si>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</si>
  <si>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</si>
  <si>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</si>
  <si>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</si>
  <si>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</si>
  <si>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</si>
  <si>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</si>
  <si>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</si>
  <si>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</si>
  <si>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</si>
  <si>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</si>
  <si>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</si>
  <si>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</si>
  <si>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</si>
  <si>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</si>
  <si>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</si>
  <si>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</si>
  <si>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</si>
  <si>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</si>
  <si>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</si>
  <si>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</si>
  <si>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</si>
  <si>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</si>
  <si>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</si>
  <si>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</si>
  <si>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</si>
  <si>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</si>
  <si>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</si>
  <si>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</si>
  <si>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</si>
  <si>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</si>
  <si>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</si>
  <si>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</si>
  <si>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</si>
  <si>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</si>
  <si>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</si>
  <si>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</si>
  <si>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</si>
  <si>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</si>
  <si>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</si>
  <si>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</si>
  <si>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</si>
  <si>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</si>
  <si>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</si>
  <si>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</si>
  <si>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</si>
  <si>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</si>
  <si>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</si>
  <si>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</si>
  <si>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</si>
  <si>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</si>
  <si>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</si>
  <si>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</si>
  <si>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</si>
  <si>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</si>
  <si>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</si>
  <si>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</si>
  <si>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</si>
  <si>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</si>
  <si>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</si>
  <si>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</si>
  <si>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</si>
  <si>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</si>
  <si>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</si>
  <si>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</si>
  <si>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</si>
  <si>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</si>
  <si>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</si>
  <si>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</si>
  <si>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</si>
  <si>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</si>
  <si>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</si>
  <si>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</si>
  <si>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</si>
  <si>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</si>
  <si>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</si>
  <si>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</si>
  <si>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</si>
  <si>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</si>
  <si>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</si>
  <si>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</si>
  <si>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</si>
  <si>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</si>
  <si>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</si>
  <si>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</si>
  <si>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</si>
  <si>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</si>
  <si>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</si>
  <si>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</si>
  <si>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</si>
  <si>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</si>
  <si>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</si>
  <si>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</si>
  <si>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</si>
  <si>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</si>
  <si>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</si>
  <si>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</si>
  <si>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</si>
  <si>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</si>
  <si>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</si>
  <si>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</si>
  <si>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</si>
  <si>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</si>
  <si>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</si>
  <si>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</si>
  <si>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</si>
  <si>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</si>
  <si>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</si>
  <si>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</si>
  <si>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</si>
  <si>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</si>
  <si>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</si>
  <si>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</si>
  <si>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</si>
  <si>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</si>
  <si>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</si>
  <si>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</si>
  <si>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</si>
  <si>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</si>
  <si>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</si>
  <si>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</si>
  <si>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</si>
  <si>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</si>
  <si>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</si>
  <si>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</si>
  <si>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</si>
  <si>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</si>
  <si>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</si>
  <si>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</si>
  <si>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</si>
  <si>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</si>
  <si>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</si>
  <si>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</si>
  <si>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</si>
  <si>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</si>
  <si>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</si>
  <si>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</si>
  <si>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</si>
  <si>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</si>
  <si>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</si>
  <si>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</si>
  <si>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</si>
  <si>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</si>
  <si>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</si>
  <si>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</si>
  <si>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</si>
  <si>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</si>
  <si>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</si>
  <si>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</si>
  <si>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</si>
  <si>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</si>
  <si>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</si>
  <si>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</si>
  <si>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</si>
  <si>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</si>
  <si>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</si>
  <si>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</si>
  <si>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</si>
  <si>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</si>
  <si>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</si>
  <si>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</si>
  <si>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</si>
  <si>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</si>
  <si>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</si>
  <si>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</si>
  <si>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</si>
  <si>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</si>
  <si>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</si>
  <si>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</si>
  <si>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</si>
  <si>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</si>
  <si>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</si>
  <si>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</si>
  <si>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</si>
  <si>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</si>
  <si>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</si>
  <si>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</si>
  <si>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</si>
  <si>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</si>
  <si>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</si>
  <si>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</si>
  <si>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</si>
  <si>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</si>
  <si>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</si>
  <si>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</si>
  <si>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</si>
  <si>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</si>
  <si>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</si>
  <si>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</si>
  <si>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</si>
  <si>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</si>
  <si>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</si>
  <si>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</si>
  <si>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</si>
  <si>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</si>
  <si>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</si>
  <si>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</si>
  <si>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</si>
  <si>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</si>
  <si>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</si>
  <si>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</si>
  <si>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</si>
  <si>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</si>
  <si>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</si>
  <si>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</si>
  <si>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</si>
  <si>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</si>
  <si>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</si>
  <si>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</si>
  <si>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</si>
  <si>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</si>
  <si>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</si>
  <si>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</si>
  <si>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</si>
  <si>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</si>
  <si>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</si>
  <si>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</si>
  <si>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</si>
  <si>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</si>
  <si>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</si>
  <si>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</si>
  <si>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</si>
  <si>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</si>
  <si>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</si>
  <si>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</si>
  <si>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</si>
  <si>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</si>
  <si>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</si>
  <si>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</si>
  <si>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</si>
  <si>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</si>
  <si>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</si>
  <si>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</si>
  <si>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</si>
  <si>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</si>
  <si>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</si>
  <si>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</si>
  <si>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</si>
  <si>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</si>
  <si>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</si>
  <si>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</si>
  <si>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</si>
  <si>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</si>
  <si>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</si>
  <si>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</si>
  <si>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</si>
  <si>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</si>
  <si>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</si>
  <si>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</si>
  <si>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</si>
  <si>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</si>
  <si>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</si>
  <si>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</si>
  <si>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</si>
  <si>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</si>
  <si>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</si>
  <si>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</si>
  <si>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</si>
  <si>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</si>
  <si>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</si>
  <si>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</si>
  <si>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</si>
  <si>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</si>
  <si>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</si>
  <si>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</si>
  <si>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</si>
  <si>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</si>
  <si>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</si>
  <si>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</si>
  <si>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</si>
  <si>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</si>
  <si>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</si>
  <si>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</si>
  <si>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</si>
  <si>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</si>
  <si>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</si>
  <si>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</si>
  <si>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</si>
  <si>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</si>
  <si>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</si>
  <si>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</si>
  <si>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</si>
  <si>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</si>
  <si>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</si>
  <si>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</si>
  <si>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</si>
  <si>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</si>
  <si>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</si>
  <si>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</si>
  <si>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</si>
  <si>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</si>
  <si>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</si>
  <si>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</si>
  <si>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</si>
  <si>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</si>
  <si>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</si>
  <si>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</si>
  <si>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</si>
  <si>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</si>
  <si>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</si>
  <si>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</si>
  <si>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</si>
  <si>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</si>
  <si>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</si>
  <si>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</si>
  <si>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</si>
  <si>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</si>
  <si>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</si>
  <si>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</si>
  <si>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</si>
  <si>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</si>
  <si>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</si>
  <si>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</si>
  <si>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</si>
  <si>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</si>
  <si>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</si>
  <si>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</si>
  <si>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</si>
  <si>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</si>
  <si>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</si>
  <si>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</si>
  <si>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</si>
  <si>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</si>
  <si>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</si>
  <si>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</si>
  <si>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</si>
  <si>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</si>
  <si>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</si>
  <si>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</si>
  <si>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</si>
  <si>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</si>
  <si>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</si>
  <si>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</si>
  <si>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</si>
  <si>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</si>
  <si>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</si>
  <si>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</si>
  <si>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</si>
  <si>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</si>
  <si>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</si>
  <si>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</si>
  <si>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</si>
  <si>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</si>
  <si>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</si>
  <si>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</si>
  <si>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</si>
  <si>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</si>
  <si>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</si>
  <si>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</si>
  <si>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</si>
  <si>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</si>
  <si>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</si>
  <si>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</si>
  <si>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</si>
  <si>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</si>
  <si>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</si>
  <si>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</si>
  <si>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</si>
  <si>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</si>
  <si>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</si>
  <si>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</si>
  <si>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</si>
  <si>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</si>
  <si>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</si>
  <si>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</si>
  <si>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</si>
  <si>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</si>
  <si>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</si>
  <si>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</si>
  <si>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</si>
  <si>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</si>
  <si>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</si>
  <si>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</si>
  <si>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</si>
  <si>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</si>
  <si>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</si>
  <si>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</si>
  <si>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</si>
  <si>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</si>
  <si>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</si>
  <si>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</si>
  <si>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</si>
  <si>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</si>
  <si>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</si>
  <si>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</si>
  <si>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</si>
  <si>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</si>
  <si>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</si>
  <si>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</si>
  <si>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</si>
  <si>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</si>
  <si>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</si>
  <si>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</si>
  <si>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</si>
  <si>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</si>
  <si>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</si>
  <si>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</si>
  <si>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</si>
  <si>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</si>
  <si>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</si>
  <si>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</si>
  <si>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</si>
  <si>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</si>
  <si>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</si>
  <si>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</si>
  <si>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</si>
  <si>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</si>
  <si>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</si>
  <si>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</si>
  <si>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</si>
  <si>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</si>
  <si>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</si>
  <si>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</si>
  <si>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</si>
  <si>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</si>
  <si>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</si>
  <si>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</si>
  <si>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</si>
  <si>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</si>
  <si>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</si>
  <si>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</si>
  <si>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</si>
  <si>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</si>
  <si>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</si>
  <si>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</si>
  <si>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</si>
  <si>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</si>
  <si>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</si>
  <si>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</si>
  <si>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</si>
  <si>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</si>
  <si>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</si>
  <si>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</si>
  <si>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</si>
  <si>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</si>
  <si>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</si>
  <si>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</si>
  <si>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</si>
  <si>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</si>
  <si>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</si>
  <si>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</si>
  <si>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</si>
  <si>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</si>
  <si>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</si>
  <si>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</si>
  <si>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</si>
  <si>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</si>
  <si>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</si>
  <si>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</si>
  <si>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</si>
  <si>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</si>
  <si>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</si>
  <si>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</si>
  <si>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</si>
  <si>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</si>
  <si>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</si>
  <si>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</si>
  <si>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</si>
  <si>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</si>
  <si>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</si>
  <si>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</si>
  <si>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</si>
  <si>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</si>
  <si>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</si>
  <si>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</si>
  <si>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</si>
  <si>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</si>
  <si>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</si>
  <si>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</si>
  <si>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</si>
  <si>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</si>
  <si>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</si>
  <si>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</si>
  <si>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</si>
  <si>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</si>
  <si>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</si>
  <si>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</si>
  <si>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</si>
  <si>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</si>
  <si>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</si>
  <si>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</si>
  <si>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</si>
  <si>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</si>
  <si>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</si>
  <si>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</si>
  <si>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</si>
  <si>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</si>
  <si>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</si>
  <si>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</si>
  <si>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</si>
  <si>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</si>
  <si>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</si>
  <si>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</si>
  <si>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</si>
  <si>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</si>
  <si>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</si>
  <si>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</si>
  <si>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</si>
  <si>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</si>
  <si>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</si>
  <si>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</si>
  <si>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</si>
  <si>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</si>
  <si>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</si>
  <si>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</si>
  <si>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</si>
  <si>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</si>
  <si>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</si>
  <si>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</si>
  <si>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</si>
  <si>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</si>
  <si>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</si>
  <si>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</si>
  <si>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</si>
  <si>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</si>
  <si>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</si>
  <si>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</si>
  <si>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</si>
  <si>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</si>
  <si>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</si>
  <si>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</si>
  <si>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</si>
  <si>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</si>
  <si>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</si>
  <si>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</si>
  <si>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</si>
  <si>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</si>
  <si>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</si>
  <si>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</si>
  <si>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</si>
  <si>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</si>
  <si>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</si>
  <si>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</si>
  <si>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</si>
  <si>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</si>
  <si>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</si>
  <si>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</si>
  <si>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</si>
  <si>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</si>
  <si>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</si>
  <si>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</si>
  <si>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</si>
  <si>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</si>
  <si>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</si>
  <si>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</si>
  <si>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</si>
  <si>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</si>
  <si>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</si>
  <si>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</si>
  <si>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</si>
  <si>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</si>
  <si>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</si>
  <si>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</si>
  <si>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</si>
  <si>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</si>
  <si>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</si>
  <si>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</si>
  <si>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</si>
  <si>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</si>
  <si>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</si>
  <si>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</si>
  <si>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</si>
  <si>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</si>
  <si>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</si>
  <si>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</si>
  <si>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</si>
  <si>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</si>
  <si>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</si>
  <si>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</si>
  <si>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</si>
  <si>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</si>
  <si>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</si>
  <si>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</si>
  <si>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</si>
  <si>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</si>
  <si>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</si>
  <si>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</si>
  <si>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</si>
  <si>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</si>
  <si>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</si>
  <si>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</si>
  <si>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</si>
  <si>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</si>
  <si>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</si>
  <si>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</si>
  <si>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</si>
  <si>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</si>
  <si>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</si>
  <si>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</si>
  <si>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</si>
  <si>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</si>
  <si>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</si>
  <si>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</si>
  <si>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</si>
  <si>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</si>
  <si>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</si>
  <si>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</si>
  <si>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</si>
  <si>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</si>
  <si>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</si>
  <si>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</si>
  <si>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</si>
  <si>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</si>
  <si>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</si>
  <si>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</si>
  <si>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</si>
  <si>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</si>
  <si>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</si>
  <si>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</si>
  <si>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</si>
  <si>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</si>
  <si>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</si>
  <si>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</si>
  <si>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</si>
  <si>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</si>
  <si>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</si>
  <si>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</si>
  <si>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</si>
  <si>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</si>
  <si>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</si>
  <si>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</si>
  <si>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</si>
  <si>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</si>
  <si>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</si>
  <si>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</si>
  <si>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</si>
  <si>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</si>
  <si>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</si>
  <si>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</si>
  <si>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</si>
  <si>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</si>
  <si>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</si>
  <si>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</si>
  <si>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</si>
  <si>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</si>
  <si>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</si>
  <si>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</si>
  <si>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</si>
  <si>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</si>
  <si>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</si>
  <si>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</si>
  <si>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</si>
  <si>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</si>
  <si>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</si>
  <si>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</si>
  <si>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</si>
  <si>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</si>
  <si>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</si>
  <si>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</si>
  <si>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</si>
  <si>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</si>
  <si>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</si>
  <si>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</si>
  <si>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</si>
  <si>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</si>
  <si>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</si>
  <si>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</si>
  <si>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</si>
  <si>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</si>
  <si>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</si>
  <si>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</si>
  <si>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</si>
  <si>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</si>
  <si>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</si>
  <si>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</si>
  <si>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</si>
  <si>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</si>
  <si>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</si>
  <si>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</si>
  <si>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</si>
  <si>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</si>
  <si>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</si>
  <si>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</si>
  <si>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</si>
  <si>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</si>
  <si>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</si>
  <si>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</si>
  <si>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</si>
  <si>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</si>
  <si>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</si>
  <si>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</si>
  <si>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</si>
  <si>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</si>
  <si>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</si>
  <si>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</si>
  <si>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</si>
  <si>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</si>
  <si>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</si>
  <si>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</si>
  <si>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</si>
  <si>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</si>
  <si>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</si>
  <si>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</si>
  <si>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</si>
  <si>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</si>
  <si>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</si>
  <si>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</si>
  <si>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</si>
  <si>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</si>
  <si>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</si>
  <si>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</si>
  <si>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</si>
  <si>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</si>
  <si>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</si>
  <si>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</si>
  <si>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</si>
  <si>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</si>
  <si>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</si>
  <si>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</si>
  <si>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</si>
  <si>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</si>
  <si>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</si>
  <si>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</si>
  <si>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</si>
  <si>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</si>
  <si>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</si>
  <si>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</si>
  <si>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</si>
  <si>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</si>
  <si>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</si>
  <si>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</si>
  <si>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</si>
  <si>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</si>
  <si>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</si>
  <si>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</si>
  <si>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</si>
  <si>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</si>
  <si>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</si>
  <si>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</si>
  <si>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</si>
  <si>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</si>
  <si>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</si>
  <si>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</si>
  <si>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</si>
  <si>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</si>
  <si>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</si>
  <si>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</si>
  <si>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</si>
  <si>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</si>
  <si>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</si>
  <si>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</si>
  <si>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</si>
  <si>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</si>
  <si>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</si>
  <si>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</si>
  <si>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</si>
  <si>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</si>
  <si>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</si>
  <si>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</si>
  <si>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</si>
  <si>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</si>
  <si>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</si>
  <si>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</si>
  <si>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</si>
  <si>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</si>
  <si>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</si>
  <si>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</si>
  <si>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</si>
  <si>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</si>
  <si>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</si>
  <si>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</si>
  <si>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</si>
  <si>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</si>
  <si>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</si>
  <si>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</si>
  <si>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</si>
  <si>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</si>
  <si>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</si>
  <si>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</si>
  <si>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</si>
  <si>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</si>
  <si>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</si>
  <si>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</si>
  <si>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</si>
  <si>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</si>
  <si>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</si>
  <si>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</si>
  <si>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</si>
  <si>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</si>
  <si>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</si>
  <si>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</si>
  <si>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</si>
  <si>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</si>
  <si>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</si>
  <si>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</si>
  <si>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</si>
  <si>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</si>
  <si>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</si>
  <si>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</si>
  <si>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</si>
  <si>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</si>
  <si>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</si>
  <si>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</si>
  <si>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</si>
  <si>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</si>
  <si>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</si>
  <si>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</si>
  <si>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</si>
  <si>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</si>
  <si>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</si>
  <si>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</si>
  <si>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</si>
  <si>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</si>
  <si>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</si>
  <si>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</si>
  <si>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</si>
  <si>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</si>
  <si>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</si>
  <si>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</si>
  <si>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</si>
  <si>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</si>
  <si>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</si>
  <si>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</si>
  <si>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</si>
  <si>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</si>
  <si>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</si>
  <si>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</si>
  <si>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</si>
  <si>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</si>
  <si>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</si>
  <si>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</si>
  <si>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</si>
  <si>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</si>
  <si>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</si>
  <si>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</si>
  <si>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</si>
  <si>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</si>
  <si>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</si>
  <si>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</si>
  <si>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</si>
  <si>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</si>
  <si>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</si>
  <si>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</si>
  <si>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</si>
  <si>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</si>
  <si>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</si>
  <si>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</si>
  <si>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</si>
  <si>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</si>
  <si>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</si>
  <si>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</si>
  <si>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</si>
  <si>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</si>
  <si>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</si>
  <si>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</si>
  <si>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</si>
  <si>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</si>
  <si>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</si>
  <si>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</si>
  <si>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</si>
  <si>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</si>
  <si>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</si>
  <si>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</si>
  <si>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</si>
  <si>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</si>
  <si>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</si>
  <si>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</si>
  <si>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</si>
  <si>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</si>
  <si>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</si>
  <si>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</si>
  <si>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</si>
  <si>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</si>
  <si>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</si>
  <si>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</si>
  <si>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</si>
  <si>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</si>
  <si>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</si>
  <si>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</si>
  <si>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</si>
  <si>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</si>
  <si>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</si>
  <si>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</si>
  <si>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</si>
  <si>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</si>
  <si>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</si>
  <si>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</si>
  <si>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</si>
  <si>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</si>
  <si>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</si>
  <si>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</si>
  <si>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</si>
  <si>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</si>
  <si>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</si>
  <si>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</si>
  <si>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</si>
  <si>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</si>
  <si>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</si>
  <si>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</si>
  <si>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</si>
  <si>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</si>
  <si>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</si>
  <si>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</si>
  <si>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</si>
  <si>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</si>
  <si>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</si>
  <si>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</si>
  <si>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</si>
  <si>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</si>
  <si>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</si>
  <si>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</si>
  <si>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</si>
  <si>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</si>
  <si>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</si>
  <si>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</si>
  <si>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</si>
  <si>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</si>
  <si>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</si>
  <si>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</si>
  <si>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</si>
  <si>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</si>
  <si>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</si>
  <si>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</si>
  <si>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</si>
  <si>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</si>
  <si>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</si>
  <si>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</si>
  <si>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</si>
  <si>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</si>
  <si>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</si>
  <si>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</si>
  <si>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</si>
  <si>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</si>
  <si>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</si>
  <si>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</si>
  <si>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</si>
  <si>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</si>
  <si>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</si>
  <si>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</si>
  <si>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</si>
  <si>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</si>
  <si>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</si>
  <si>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</si>
  <si>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</si>
  <si>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</si>
  <si>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</si>
  <si>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</si>
  <si>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</si>
  <si>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</si>
  <si>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</si>
  <si>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</si>
  <si>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</si>
  <si>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</si>
  <si>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</si>
  <si>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</si>
  <si>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</si>
  <si>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</si>
  <si>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</si>
  <si>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</si>
  <si>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</si>
  <si>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</si>
  <si>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</si>
  <si>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</si>
  <si>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</si>
  <si>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</si>
  <si>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</si>
  <si>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</si>
  <si>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</si>
  <si>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</si>
  <si>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</si>
  <si>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</si>
  <si>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</si>
  <si>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</si>
  <si>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</si>
  <si>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</si>
  <si>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</si>
  <si>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</si>
  <si>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</si>
  <si>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</si>
  <si>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</si>
  <si>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</si>
  <si>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</si>
  <si>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</si>
  <si>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</si>
  <si>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</si>
  <si>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</si>
  <si>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</si>
  <si>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</si>
  <si>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</si>
  <si>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</si>
  <si>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</si>
  <si>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</si>
  <si>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</si>
  <si>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</si>
  <si>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</si>
  <si>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</si>
  <si>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</si>
  <si>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</si>
  <si>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</si>
  <si>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</si>
  <si>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</si>
  <si>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</si>
  <si>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</si>
  <si>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</si>
  <si>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</si>
  <si>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</si>
  <si>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</si>
  <si>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</si>
  <si>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</si>
  <si>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</si>
  <si>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</si>
  <si>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</si>
  <si>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</si>
  <si>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</si>
  <si>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</si>
  <si>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</si>
  <si>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</si>
  <si>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</si>
  <si>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</si>
  <si>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</si>
  <si>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</si>
  <si>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</si>
  <si>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</si>
  <si>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</si>
  <si>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</si>
  <si>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</si>
  <si>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</si>
  <si>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</si>
  <si>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</si>
  <si>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</si>
  <si>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</si>
  <si>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</si>
  <si>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</si>
  <si>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</si>
  <si>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</si>
  <si>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</si>
  <si>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</si>
  <si>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</si>
  <si>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</si>
  <si>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</si>
  <si>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</si>
  <si>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</si>
  <si>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</si>
  <si>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</si>
  <si>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</si>
  <si>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</si>
  <si>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</si>
  <si>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</si>
  <si>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</si>
  <si>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</si>
  <si>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</si>
  <si>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</si>
  <si>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</si>
  <si>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</si>
  <si>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</si>
  <si>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</si>
  <si>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</si>
  <si>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</si>
  <si>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</si>
  <si>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</si>
  <si>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</si>
  <si>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</si>
  <si>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</si>
  <si>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</si>
  <si>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</si>
  <si>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</si>
  <si>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</si>
  <si>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</si>
  <si>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</si>
  <si>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</si>
  <si>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</si>
  <si>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</si>
  <si>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</si>
  <si>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</si>
  <si>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</si>
  <si>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</si>
  <si>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</si>
  <si>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</si>
  <si>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</si>
  <si>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</si>
  <si>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</si>
  <si>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</si>
  <si>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</si>
  <si>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</si>
  <si>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</si>
  <si>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</si>
  <si>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</si>
  <si>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</si>
  <si>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</si>
  <si>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</si>
  <si>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</si>
  <si>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</si>
  <si>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</si>
  <si>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</si>
  <si>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</si>
  <si>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</si>
  <si>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</si>
  <si>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</si>
  <si>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</si>
  <si>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</si>
  <si>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</si>
  <si>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</si>
  <si>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</si>
  <si>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</si>
  <si>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</si>
  <si>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</si>
  <si>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</si>
  <si>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</si>
  <si>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</si>
  <si>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</si>
  <si>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</si>
  <si>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</si>
  <si>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</si>
  <si>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</si>
  <si>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</si>
  <si>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</si>
  <si>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</si>
  <si>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</si>
  <si>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</si>
  <si>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</si>
  <si>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</si>
  <si>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</si>
  <si>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</si>
  <si>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</si>
  <si>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</si>
  <si>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</si>
  <si>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</si>
  <si>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</si>
  <si>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</si>
  <si>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</si>
  <si>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</si>
  <si>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</si>
  <si>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</si>
  <si>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</si>
  <si>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</si>
  <si>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</si>
  <si>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</si>
  <si>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</si>
  <si>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</si>
  <si>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</si>
  <si>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</si>
  <si>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</si>
  <si>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</si>
  <si>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</si>
  <si>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</si>
  <si>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</si>
  <si>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</si>
  <si>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</si>
  <si>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</si>
  <si>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</si>
  <si>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</si>
  <si>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</si>
  <si>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</si>
  <si>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</si>
  <si>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</si>
  <si>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</si>
  <si>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</si>
  <si>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</si>
  <si>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</si>
  <si>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</si>
  <si>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</si>
  <si>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</si>
  <si>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</si>
  <si>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</si>
  <si>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</si>
  <si>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</si>
  <si>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</si>
  <si>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</si>
  <si>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</si>
  <si>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</si>
  <si>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</si>
  <si>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</si>
  <si>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</si>
  <si>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</si>
  <si>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</si>
  <si>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</si>
  <si>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</si>
  <si>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</si>
  <si>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</si>
  <si>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</si>
  <si>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</si>
  <si>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</si>
  <si>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</si>
  <si>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</si>
  <si>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</si>
  <si>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</si>
  <si>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</si>
  <si>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</si>
  <si>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</si>
  <si>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</si>
  <si>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</si>
  <si>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</si>
  <si>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</si>
  <si>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</si>
  <si>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</si>
  <si>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</si>
  <si>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</si>
  <si>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</si>
  <si>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</si>
  <si>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</si>
  <si>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</si>
  <si>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</si>
  <si>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</si>
  <si>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</si>
  <si>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</si>
  <si>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</si>
  <si>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</si>
  <si>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</si>
  <si>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</si>
  <si>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</si>
  <si>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</si>
  <si>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</si>
  <si>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</si>
  <si>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</si>
  <si>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</si>
  <si>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</si>
  <si>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</si>
  <si>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</si>
  <si>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</si>
  <si>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</si>
  <si>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</si>
  <si>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</si>
  <si>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</si>
  <si>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</si>
  <si>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</si>
  <si>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</si>
  <si>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</si>
  <si>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</si>
  <si>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</si>
  <si>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</si>
  <si>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</si>
  <si>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</si>
  <si>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</si>
  <si>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</si>
  <si>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</si>
  <si>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</si>
  <si>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</si>
  <si>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</si>
  <si>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</si>
  <si>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</si>
  <si>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</si>
  <si>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</si>
  <si>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</si>
  <si>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</si>
  <si>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</si>
  <si>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</si>
  <si>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</si>
  <si>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</si>
  <si>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</si>
  <si>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</si>
  <si>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</si>
  <si>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</si>
  <si>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</si>
  <si>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</si>
  <si>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</si>
  <si>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</si>
  <si>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</si>
  <si>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</si>
  <si>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</si>
  <si>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</si>
  <si>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</si>
  <si>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</si>
  <si>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</si>
  <si>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</si>
  <si>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</si>
  <si>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</si>
  <si>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</si>
  <si>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</si>
  <si>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</si>
  <si>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</si>
  <si>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</si>
  <si>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</si>
  <si>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</si>
  <si>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</si>
  <si>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</si>
  <si>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</si>
  <si>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</si>
  <si>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</si>
  <si>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</si>
  <si>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</si>
  <si>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</si>
  <si>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</si>
  <si>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</si>
  <si>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</si>
  <si>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</si>
  <si>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</si>
  <si>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</si>
  <si>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</si>
  <si>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</si>
  <si>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</si>
  <si>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</si>
  <si>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</si>
  <si>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</si>
  <si>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</si>
  <si>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</si>
  <si>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</si>
  <si>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</si>
  <si>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</si>
  <si>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</si>
  <si>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</si>
  <si>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</si>
  <si>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</si>
  <si>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</si>
  <si>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</si>
  <si>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</si>
  <si>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</si>
  <si>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</si>
  <si>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</si>
  <si>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</si>
  <si>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</si>
  <si>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</si>
  <si>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</si>
  <si>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</si>
  <si>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</si>
  <si>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</si>
  <si>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</si>
  <si>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</si>
  <si>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</si>
  <si>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</si>
  <si>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</si>
  <si>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</si>
  <si>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</si>
  <si>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</si>
  <si>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</si>
  <si>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</si>
  <si>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</si>
  <si>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</si>
  <si>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</si>
  <si>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</si>
  <si>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</si>
  <si>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</si>
  <si>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</si>
  <si>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</si>
  <si>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</si>
  <si>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</si>
  <si>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</si>
  <si>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</si>
  <si>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</si>
  <si>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</si>
  <si>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</si>
  <si>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</si>
  <si>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</si>
  <si>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</si>
  <si>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</si>
  <si>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</si>
  <si>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</si>
  <si>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</si>
  <si>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</si>
  <si>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</si>
  <si>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</si>
  <si>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</si>
  <si>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</si>
  <si>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</si>
  <si>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</si>
  <si>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</si>
  <si>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</si>
  <si>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</si>
  <si>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</si>
  <si>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</si>
  <si>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</si>
  <si>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</si>
  <si>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</si>
  <si>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</si>
  <si>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</si>
  <si>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</si>
  <si>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</si>
  <si>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</si>
  <si>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</si>
  <si>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</si>
  <si>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</si>
  <si>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</si>
  <si>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</si>
  <si>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</si>
  <si>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</si>
  <si>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</si>
  <si>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</si>
  <si>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</si>
  <si>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</si>
  <si>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</si>
  <si>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</si>
  <si>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</si>
  <si>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</si>
  <si>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</si>
  <si>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</si>
  <si>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</si>
  <si>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</si>
  <si>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</si>
  <si>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</si>
  <si>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</si>
  <si>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</si>
  <si>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</si>
  <si>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</si>
  <si>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</si>
  <si>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</si>
  <si>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</si>
  <si>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</si>
  <si>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</si>
  <si>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</si>
  <si>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</si>
  <si>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</si>
  <si>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</si>
  <si>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</si>
  <si>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</si>
  <si>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</si>
  <si>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</si>
  <si>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</si>
  <si>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</si>
  <si>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</si>
  <si>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</si>
  <si>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</si>
  <si>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</si>
  <si>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</si>
  <si>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</si>
  <si>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</si>
  <si>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</si>
  <si>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</si>
  <si>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</si>
  <si>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</si>
  <si>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</si>
  <si>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</si>
  <si>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</si>
  <si>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</si>
  <si>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</si>
  <si>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</si>
  <si>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</si>
  <si>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</si>
  <si>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</si>
  <si>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</si>
  <si>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</si>
  <si>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</si>
  <si>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</si>
  <si>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</si>
  <si>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</si>
  <si>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</si>
  <si>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</si>
  <si>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</si>
  <si>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</si>
  <si>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</si>
  <si>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</si>
  <si>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</si>
  <si>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</si>
  <si>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</si>
  <si>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</si>
  <si>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</si>
  <si>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</si>
  <si>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</si>
  <si>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</si>
  <si>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</si>
  <si>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</si>
  <si>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</si>
  <si>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</si>
  <si>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</si>
  <si>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</si>
  <si>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</si>
  <si>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</si>
  <si>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</si>
  <si>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</si>
  <si>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</si>
  <si>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</si>
  <si>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</si>
  <si>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</si>
  <si>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</si>
  <si>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</si>
  <si>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</si>
  <si>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</si>
  <si>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</si>
  <si>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</si>
  <si>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</si>
  <si>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</si>
  <si>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</si>
  <si>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</si>
  <si>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</si>
  <si>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</si>
  <si>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</si>
  <si>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</si>
  <si>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</si>
  <si>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</si>
  <si>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</si>
  <si>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</si>
  <si>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</si>
  <si>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</si>
  <si>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</si>
  <si>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</si>
  <si>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</si>
  <si>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</si>
  <si>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</si>
  <si>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</si>
  <si>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</si>
  <si>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</si>
  <si>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</si>
  <si>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</si>
  <si>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</si>
  <si>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</si>
  <si>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</si>
  <si>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</si>
  <si>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</si>
  <si>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</si>
  <si>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</si>
  <si>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</si>
  <si>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</si>
  <si>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</si>
  <si>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</si>
  <si>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</si>
  <si>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</si>
  <si>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</si>
  <si>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</si>
  <si>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</si>
  <si>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</si>
  <si>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</si>
  <si>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</si>
  <si>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</si>
  <si>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</si>
  <si>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</si>
  <si>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</si>
  <si>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</si>
  <si>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</si>
  <si>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</si>
  <si>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</si>
  <si>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</si>
  <si>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</si>
  <si>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</si>
  <si>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</si>
  <si>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</si>
  <si>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</si>
  <si>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</si>
  <si>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</si>
  <si>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</si>
  <si>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</si>
  <si>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</si>
  <si>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</si>
  <si>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</si>
  <si>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</si>
  <si>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</si>
  <si>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</si>
  <si>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</si>
  <si>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</si>
  <si>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</si>
  <si>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</si>
  <si>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</si>
  <si>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</si>
  <si>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</si>
  <si>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</si>
  <si>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</si>
  <si>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</si>
  <si>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</si>
  <si>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</si>
  <si>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</si>
  <si>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</si>
  <si>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</si>
  <si>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</si>
  <si>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</si>
  <si>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</si>
  <si>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</si>
  <si>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</si>
  <si>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</si>
  <si>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</si>
  <si>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</si>
  <si>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</si>
  <si>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</si>
  <si>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</si>
  <si>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</si>
  <si>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</si>
  <si>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</si>
  <si>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</si>
  <si>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</si>
  <si>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</si>
  <si>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</si>
  <si>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</si>
  <si>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</si>
  <si>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</si>
  <si>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</si>
  <si>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</si>
  <si>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</si>
  <si>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</si>
  <si>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</si>
  <si>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</si>
  <si>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</si>
  <si>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</si>
  <si>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</si>
  <si>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</si>
  <si>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</si>
  <si>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</si>
  <si>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</si>
  <si>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</si>
  <si>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</si>
  <si>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</si>
  <si>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</si>
  <si>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</si>
  <si>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</si>
  <si>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</si>
  <si>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</si>
  <si>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</si>
  <si>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</si>
  <si>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</si>
  <si>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</si>
  <si>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</si>
  <si>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</si>
  <si>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</si>
  <si>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</si>
  <si>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</si>
  <si>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</si>
  <si>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</si>
  <si>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</si>
  <si>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</si>
  <si>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</si>
  <si>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</si>
  <si>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</si>
  <si>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</si>
  <si>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</si>
  <si>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</si>
  <si>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</si>
  <si>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</si>
  <si>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</si>
  <si>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</si>
  <si>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</si>
  <si>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</si>
  <si>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</si>
  <si>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</si>
  <si>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</si>
  <si>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</si>
  <si>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</si>
  <si>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</si>
  <si>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</si>
  <si>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</si>
  <si>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</si>
  <si>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</si>
  <si>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</si>
  <si>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</si>
  <si>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</si>
  <si>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</si>
  <si>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</si>
  <si>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</si>
  <si>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</si>
  <si>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</si>
  <si>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</si>
  <si>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</si>
  <si>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</si>
  <si>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</si>
  <si>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</si>
  <si>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</si>
  <si>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</si>
  <si>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</si>
  <si>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</si>
  <si>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</si>
  <si>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</si>
  <si>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</si>
  <si>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</si>
  <si>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</si>
  <si>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</si>
  <si>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</si>
  <si>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</si>
  <si>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</si>
  <si>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</si>
  <si>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</si>
  <si>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</si>
  <si>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</si>
  <si>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</si>
  <si>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</si>
  <si>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</si>
  <si>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</si>
  <si>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</si>
  <si>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</si>
  <si>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</si>
  <si>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</si>
  <si>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</si>
  <si>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</si>
  <si>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</si>
  <si>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</si>
  <si>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</si>
  <si>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</si>
  <si>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</si>
  <si>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</si>
  <si>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</si>
  <si>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</si>
  <si>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</si>
  <si>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</si>
  <si>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</si>
  <si>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</si>
  <si>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</si>
  <si>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</si>
  <si>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</si>
  <si>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</si>
  <si>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</si>
  <si>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</si>
  <si>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</si>
  <si>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</si>
  <si>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</si>
  <si>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</si>
  <si>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</si>
  <si>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</si>
  <si>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</si>
  <si>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</si>
  <si>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</si>
  <si>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</si>
  <si>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</si>
  <si>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</si>
  <si>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</si>
  <si>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</si>
  <si>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</si>
  <si>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</si>
  <si>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</si>
  <si>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</si>
  <si>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</si>
  <si>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</si>
  <si>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</si>
  <si>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</si>
  <si>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</si>
  <si>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</si>
  <si>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</si>
  <si>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</si>
  <si>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</si>
  <si>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</si>
  <si>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</si>
  <si>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</si>
  <si>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</si>
  <si>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</si>
  <si>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</si>
  <si>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</si>
  <si>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</si>
  <si>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</si>
  <si>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</si>
  <si>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</si>
  <si>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</si>
  <si>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</si>
  <si>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</si>
  <si>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</si>
  <si>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</si>
  <si>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</si>
  <si>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</si>
  <si>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</si>
  <si>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</si>
  <si>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</si>
  <si>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</si>
  <si>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</si>
  <si>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</si>
  <si>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</si>
  <si>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</si>
  <si>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</si>
  <si>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</si>
  <si>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</si>
  <si>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</si>
  <si>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</si>
  <si>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</si>
  <si>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</si>
  <si>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</si>
  <si>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</si>
  <si>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</si>
  <si>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</si>
  <si>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</si>
  <si>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</si>
  <si>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</si>
  <si>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</si>
  <si>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</si>
  <si>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</si>
  <si>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</si>
  <si>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</si>
  <si>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</si>
  <si>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</si>
  <si>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</si>
  <si>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</si>
  <si>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</si>
  <si>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</si>
  <si>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</si>
  <si>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</si>
  <si>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</si>
  <si>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</si>
  <si>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</si>
  <si>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</si>
  <si>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</si>
  <si>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</si>
  <si>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</si>
  <si>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</si>
  <si>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</si>
  <si>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</si>
  <si>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</si>
  <si>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</si>
  <si>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</si>
  <si>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</si>
  <si>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</si>
  <si>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</si>
  <si>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</si>
  <si>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</si>
  <si>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</si>
  <si>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</si>
  <si>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</si>
  <si>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</si>
  <si>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</si>
  <si>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</si>
  <si>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</si>
  <si>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</si>
  <si>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</si>
  <si>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</si>
  <si>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</si>
  <si>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</si>
  <si>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</si>
  <si>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</si>
  <si>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</si>
  <si>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</si>
  <si>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</si>
  <si>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</si>
  <si>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</si>
  <si>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</si>
  <si>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</si>
  <si>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</si>
  <si>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</si>
  <si>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</si>
  <si>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</si>
  <si>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</si>
  <si>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</si>
  <si>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</si>
  <si>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</si>
  <si>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</si>
  <si>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</si>
  <si>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</si>
  <si>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</si>
  <si>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</si>
  <si>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</si>
  <si>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</si>
  <si>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</si>
  <si>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</si>
  <si>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</si>
  <si>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</si>
  <si>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</si>
  <si>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</si>
  <si>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</si>
  <si>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</si>
  <si>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</si>
  <si>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</si>
  <si>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</si>
  <si>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</si>
  <si>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</si>
  <si>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</si>
  <si>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</si>
  <si>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</si>
  <si>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</si>
  <si>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</si>
  <si>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</si>
  <si>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</si>
  <si>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</si>
  <si>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</si>
  <si>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</si>
  <si>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</si>
  <si>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</si>
  <si>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</si>
  <si>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</si>
  <si>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</si>
  <si>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</si>
  <si>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</si>
  <si>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</si>
  <si>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</si>
  <si>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</si>
  <si>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</si>
  <si>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</si>
  <si>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</si>
  <si>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</si>
  <si>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</si>
  <si>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</si>
  <si>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</si>
  <si>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</si>
  <si>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</si>
  <si>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</si>
  <si>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</si>
  <si>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</si>
  <si>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</si>
  <si>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</si>
  <si>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</si>
  <si>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</si>
  <si>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</si>
  <si>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</si>
  <si>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</si>
  <si>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</si>
  <si>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</si>
  <si>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</si>
  <si>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</si>
  <si>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</si>
  <si>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</si>
  <si>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</si>
  <si>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</si>
  <si>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</si>
  <si>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</si>
  <si>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</si>
  <si>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</si>
  <si>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</si>
  <si>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</si>
  <si>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</si>
  <si>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</si>
  <si>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</si>
  <si>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</si>
  <si>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</si>
  <si>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</si>
  <si>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</si>
  <si>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</si>
  <si>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</si>
  <si>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</si>
  <si>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</si>
  <si>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</si>
  <si>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</si>
  <si>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</si>
  <si>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</si>
  <si>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</si>
  <si>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</si>
  <si>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</si>
  <si>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</si>
  <si>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</si>
  <si>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</si>
  <si>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</si>
  <si>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</si>
  <si>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</si>
  <si>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</si>
  <si>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</si>
  <si>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</si>
  <si>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</si>
  <si>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</si>
  <si>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</si>
  <si>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</si>
  <si>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</si>
  <si>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</si>
  <si>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</si>
  <si>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</si>
  <si>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</si>
  <si>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</si>
  <si>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</si>
  <si>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</si>
  <si>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</si>
  <si>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</si>
  <si>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</si>
  <si>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</si>
  <si>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</si>
  <si>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</si>
  <si>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</si>
  <si>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</si>
  <si>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</si>
  <si>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</si>
  <si>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</si>
  <si>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</si>
  <si>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</si>
  <si>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</si>
  <si>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</si>
  <si>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</si>
  <si>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</si>
  <si>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</si>
  <si>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</si>
  <si>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</si>
  <si>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</si>
  <si>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</si>
  <si>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</si>
  <si>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</si>
  <si>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</si>
  <si>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</si>
  <si>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</si>
  <si>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</si>
  <si>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</si>
  <si>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</si>
  <si>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</si>
  <si>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</si>
  <si>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</si>
  <si>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</si>
  <si>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</si>
  <si>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</si>
  <si>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</si>
  <si>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</si>
  <si>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</si>
  <si>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</si>
  <si>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</si>
  <si>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</si>
  <si>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</si>
  <si>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</si>
  <si>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</si>
  <si>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</si>
  <si>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</si>
  <si>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</si>
  <si>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</si>
  <si>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</si>
  <si>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</si>
  <si>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</si>
  <si>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</si>
  <si>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</si>
  <si>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</si>
  <si>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</si>
  <si>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</si>
  <si>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</si>
  <si>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</si>
  <si>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</si>
  <si>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</si>
  <si>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</si>
  <si>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</si>
  <si>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</si>
  <si>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</si>
  <si>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</si>
  <si>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</si>
  <si>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</si>
  <si>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</si>
  <si>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</si>
  <si>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</si>
  <si>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</si>
  <si>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</si>
  <si>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</si>
  <si>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</si>
  <si>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</si>
  <si>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</si>
  <si>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</si>
  <si>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</si>
  <si>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</si>
  <si>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</si>
  <si>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</si>
  <si>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</si>
  <si>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</si>
  <si>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</si>
  <si>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</si>
  <si>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</si>
  <si>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</si>
  <si>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</si>
  <si>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</si>
  <si>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</si>
  <si>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</si>
  <si>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</si>
  <si>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</si>
  <si>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</si>
  <si>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</si>
  <si>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</si>
  <si>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</si>
  <si>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</si>
  <si>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</si>
  <si>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</si>
  <si>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</si>
  <si>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</si>
  <si>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</si>
  <si>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</si>
  <si>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</si>
  <si>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</si>
  <si>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</si>
  <si>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</si>
  <si>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</si>
  <si>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</si>
  <si>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</si>
  <si>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</si>
  <si>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</si>
  <si>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</si>
  <si>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</si>
  <si>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</si>
  <si>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</si>
  <si>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</si>
  <si>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</si>
  <si>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</si>
  <si>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</si>
  <si>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</si>
  <si>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</si>
  <si>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</si>
  <si>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</si>
  <si>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</si>
  <si>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</si>
  <si>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</si>
  <si>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</si>
  <si>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</si>
  <si>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</si>
  <si>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</si>
  <si>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</si>
  <si>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</si>
  <si>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</si>
  <si>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</si>
  <si>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</si>
  <si>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</si>
  <si>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</si>
  <si>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</si>
  <si>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</si>
  <si>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</si>
  <si>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</si>
  <si>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</si>
  <si>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</si>
  <si>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</si>
  <si>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</si>
  <si>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</si>
  <si>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</si>
  <si>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</si>
  <si>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</si>
  <si>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</si>
  <si>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</si>
  <si>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</si>
  <si>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</si>
  <si>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</si>
  <si>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</si>
  <si>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</si>
  <si>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</si>
  <si>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</si>
  <si>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</si>
  <si>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</si>
  <si>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</si>
  <si>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</si>
  <si>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</si>
  <si>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</si>
  <si>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</si>
  <si>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</si>
  <si>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</si>
  <si>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</si>
  <si>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</si>
  <si>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</si>
  <si>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</si>
  <si>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</si>
  <si>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</si>
  <si>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</si>
  <si>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</si>
  <si>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</si>
  <si>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</si>
  <si>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</si>
  <si>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</si>
  <si>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</si>
  <si>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</si>
  <si>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</si>
  <si>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</si>
  <si>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</si>
  <si>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</si>
  <si>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</si>
  <si>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</si>
  <si>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</si>
  <si>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</si>
  <si>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</si>
  <si>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</si>
  <si>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</si>
  <si>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</si>
  <si>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</si>
  <si>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</si>
  <si>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</si>
  <si>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</si>
  <si>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</si>
  <si>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</si>
  <si>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</si>
  <si>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</si>
  <si>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</si>
  <si>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</si>
  <si>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</si>
  <si>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</si>
  <si>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</si>
  <si>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</si>
  <si>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</si>
  <si>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</si>
  <si>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</si>
  <si>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</si>
  <si>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</si>
  <si>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</si>
  <si>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</si>
  <si>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</si>
  <si>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</si>
  <si>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</si>
  <si>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</si>
  <si>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</si>
  <si>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</si>
  <si>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</si>
  <si>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</si>
  <si>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</si>
  <si>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</si>
  <si>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</si>
  <si>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</si>
  <si>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</si>
  <si>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</si>
  <si>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</si>
  <si>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</si>
  <si>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</si>
  <si>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</si>
  <si>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</si>
  <si>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</si>
  <si>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</si>
  <si>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</si>
  <si>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</si>
  <si>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</si>
  <si>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</si>
  <si>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</si>
  <si>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</si>
  <si>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</si>
  <si>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</si>
  <si>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</si>
  <si>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</si>
  <si>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</si>
  <si>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</si>
  <si>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</si>
  <si>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</si>
  <si>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</si>
  <si>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</si>
  <si>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</si>
  <si>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</si>
  <si>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</si>
  <si>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</si>
  <si>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</si>
  <si>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</si>
  <si>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</si>
  <si>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</si>
  <si>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</si>
  <si>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</si>
  <si>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</si>
  <si>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</si>
  <si>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</si>
  <si>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</si>
  <si>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</si>
  <si>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</si>
  <si>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</si>
  <si>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</si>
  <si>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</si>
  <si>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</si>
  <si>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</si>
  <si>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</si>
  <si>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</si>
  <si>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</si>
  <si>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</si>
  <si>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</si>
  <si>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</si>
  <si>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</si>
  <si>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</si>
  <si>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</si>
  <si>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</si>
  <si>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</si>
  <si>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</si>
  <si>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</si>
  <si>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</si>
  <si>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</si>
  <si>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</si>
  <si>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</si>
  <si>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</si>
  <si>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</si>
  <si>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</si>
  <si>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</si>
  <si>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</si>
  <si>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</si>
  <si>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</si>
  <si>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</si>
  <si>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</si>
  <si>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</si>
  <si>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</si>
  <si>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</si>
  <si>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</si>
  <si>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</si>
  <si>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</si>
  <si>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</si>
  <si>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</si>
  <si>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</si>
  <si>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</si>
  <si>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</si>
  <si>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</si>
  <si>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</si>
  <si>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</si>
  <si>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</si>
  <si>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</si>
  <si>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</si>
  <si>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</si>
  <si>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</si>
  <si>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</si>
  <si>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</si>
  <si>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</si>
  <si>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</si>
  <si>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</si>
  <si>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</si>
  <si>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</si>
  <si>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</si>
  <si>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</si>
  <si>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</si>
  <si>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</si>
  <si>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</si>
  <si>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</si>
  <si>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</si>
  <si>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</si>
  <si>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</si>
  <si>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</si>
  <si>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</si>
  <si>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</si>
  <si>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</si>
  <si>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</si>
  <si>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</si>
  <si>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</si>
  <si>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</si>
  <si>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</si>
  <si>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</si>
  <si>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</si>
  <si>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</si>
  <si>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</si>
  <si>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</si>
  <si>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</si>
  <si>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</si>
  <si>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</si>
  <si>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</si>
  <si>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</si>
  <si>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</si>
  <si>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</si>
  <si>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</si>
  <si>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</si>
  <si>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</si>
  <si>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</si>
  <si>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</si>
  <si>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</si>
  <si>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</si>
  <si>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</si>
  <si>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</si>
  <si>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</si>
  <si>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</si>
  <si>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</si>
  <si>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</si>
  <si>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</si>
  <si>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</si>
  <si>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</si>
  <si>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</si>
  <si>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</si>
  <si>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</si>
  <si>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</si>
  <si>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</si>
  <si>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</si>
  <si>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</si>
  <si>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</si>
  <si>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</si>
  <si>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</si>
  <si>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</si>
  <si>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</si>
  <si>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</si>
  <si>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</si>
  <si>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</si>
  <si>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</si>
  <si>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</si>
  <si>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</si>
  <si>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</si>
  <si>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</si>
  <si>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</si>
  <si>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</si>
  <si>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</si>
  <si>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</si>
  <si>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</si>
  <si>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</si>
  <si>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</si>
  <si>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</si>
  <si>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</si>
  <si>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</si>
  <si>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</si>
  <si>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</si>
  <si>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</si>
  <si>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</si>
  <si>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</si>
  <si>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</si>
  <si>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</si>
  <si>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</si>
  <si>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</si>
  <si>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</si>
  <si>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</si>
  <si>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</si>
  <si>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</si>
  <si>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</si>
  <si>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</si>
  <si>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</si>
  <si>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</si>
  <si>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</si>
  <si>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</si>
  <si>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</si>
  <si>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</si>
  <si>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</si>
  <si>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</si>
  <si>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</si>
  <si>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</si>
  <si>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</si>
  <si>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</si>
  <si>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</si>
  <si>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</si>
  <si>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</si>
  <si>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</si>
  <si>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</si>
  <si>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</si>
  <si>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</si>
  <si>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</si>
  <si>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</si>
  <si>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</si>
  <si>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</si>
  <si>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</si>
  <si>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</si>
  <si>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</si>
  <si>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</si>
  <si>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</si>
  <si>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</si>
  <si>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</si>
  <si>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</si>
  <si>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</si>
  <si>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</si>
  <si>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</si>
  <si>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</si>
  <si>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</si>
  <si>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</si>
  <si>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</si>
  <si>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</si>
  <si>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</si>
  <si>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</si>
  <si>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</si>
  <si>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</si>
  <si>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</si>
  <si>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</si>
  <si>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</si>
  <si>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</si>
  <si>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</si>
  <si>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</si>
  <si>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</si>
  <si>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</si>
  <si>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</si>
  <si>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</si>
  <si>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</si>
  <si>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</si>
  <si>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</si>
  <si>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</si>
  <si>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</si>
  <si>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</si>
  <si>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</si>
  <si>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</si>
  <si>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</si>
  <si>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</si>
  <si>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</si>
  <si>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</si>
  <si>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</si>
  <si>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</si>
  <si>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</si>
  <si>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</si>
  <si>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</si>
  <si>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</si>
  <si>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</si>
  <si>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</si>
  <si>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</si>
  <si>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</si>
  <si>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</si>
  <si>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</si>
  <si>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</si>
  <si>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</si>
  <si>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</si>
  <si>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</si>
  <si>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</si>
  <si>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</si>
  <si>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</si>
  <si>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</si>
  <si>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</si>
  <si>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</si>
  <si>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</si>
  <si>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</si>
  <si>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</si>
  <si>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</si>
  <si>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</si>
  <si>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</si>
  <si>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</si>
  <si>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</si>
  <si>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</si>
  <si>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</si>
  <si>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</si>
  <si>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</si>
  <si>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</si>
  <si>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</si>
  <si>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</si>
  <si>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</si>
  <si>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</si>
  <si>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</si>
  <si>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</si>
  <si>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</si>
  <si>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</si>
  <si>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</si>
  <si>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</si>
  <si>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</si>
  <si>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</si>
  <si>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</si>
  <si>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</si>
  <si>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</si>
  <si>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</si>
  <si>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</si>
  <si>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</si>
  <si>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</si>
  <si>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</si>
  <si>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</si>
  <si>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</si>
  <si>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</si>
  <si>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</si>
  <si>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</si>
  <si>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</si>
  <si>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</si>
  <si>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</si>
  <si>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</si>
  <si>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</si>
  <si>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</si>
  <si>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</si>
  <si>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</si>
  <si>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</si>
  <si>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</si>
  <si>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</si>
  <si>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</si>
  <si>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</si>
  <si>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</si>
  <si>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</si>
  <si>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</si>
  <si>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</si>
  <si>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</si>
  <si>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</si>
  <si>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</si>
  <si>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</si>
  <si>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</si>
  <si>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</si>
  <si>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</si>
  <si>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</si>
  <si>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</si>
  <si>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</si>
  <si>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</si>
  <si>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</si>
  <si>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</si>
  <si>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</si>
  <si>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</si>
  <si>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</si>
  <si>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</si>
  <si>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</si>
  <si>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</si>
  <si>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</si>
  <si>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</si>
  <si>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</si>
  <si>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</si>
  <si>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</si>
  <si>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</si>
  <si>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</si>
  <si>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</si>
  <si>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</si>
  <si>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</si>
  <si>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</si>
  <si>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</si>
  <si>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</si>
  <si>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</si>
  <si>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</si>
  <si>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</si>
  <si>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</si>
  <si>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</si>
  <si>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</si>
  <si>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</si>
  <si>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</si>
  <si>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</si>
  <si>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</si>
  <si>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</si>
  <si>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</si>
  <si>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</si>
  <si>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</si>
  <si>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</si>
  <si>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</si>
  <si>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</si>
  <si>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</si>
  <si>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</si>
  <si>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</si>
  <si>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</si>
  <si>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</si>
  <si>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</si>
  <si>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</si>
  <si>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</si>
  <si>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</si>
  <si>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</si>
  <si>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</si>
  <si>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</si>
  <si>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</si>
  <si>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</si>
  <si>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</si>
  <si>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</si>
  <si>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</si>
  <si>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</si>
  <si>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</si>
  <si>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</si>
  <si>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</si>
  <si>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</si>
  <si>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</si>
  <si>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</si>
  <si>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</si>
  <si>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</si>
  <si>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</si>
  <si>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</si>
  <si>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</si>
  <si>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</si>
  <si>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</si>
  <si>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</si>
  <si>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</si>
  <si>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</si>
  <si>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</si>
  <si>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</si>
  <si>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</si>
  <si>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</si>
  <si>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</si>
  <si>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</si>
  <si>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</si>
  <si>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</si>
  <si>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</si>
  <si>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</si>
  <si>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</si>
  <si>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</si>
  <si>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</si>
  <si>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</si>
  <si>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</si>
  <si>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</si>
  <si>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</si>
  <si>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</si>
  <si>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</si>
  <si>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</si>
  <si>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</si>
  <si>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</si>
  <si>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</si>
  <si>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</si>
  <si>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</si>
  <si>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</si>
  <si>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</si>
  <si>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</si>
  <si>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</si>
  <si>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</si>
  <si>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</si>
  <si>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</si>
  <si>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</si>
  <si>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</si>
  <si>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</si>
  <si>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</si>
  <si>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</si>
  <si>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</si>
  <si>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</si>
  <si>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</si>
  <si>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</si>
  <si>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</si>
  <si>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</si>
  <si>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</si>
  <si>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</si>
  <si>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</si>
  <si>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</si>
  <si>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</si>
  <si>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</si>
  <si>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</si>
  <si>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</si>
  <si>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</si>
  <si>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</si>
  <si>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</si>
  <si>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</si>
  <si>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</si>
  <si>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</si>
  <si>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</si>
  <si>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</si>
  <si>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</si>
  <si>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</si>
  <si>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</si>
  <si>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</si>
  <si>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</si>
  <si>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</si>
  <si>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</si>
  <si>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</si>
  <si>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</si>
  <si>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</si>
  <si>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</si>
  <si>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</si>
  <si>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</si>
  <si>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</si>
  <si>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</si>
  <si>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</si>
  <si>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</si>
  <si>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</si>
  <si>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</si>
  <si>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</si>
  <si>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</si>
  <si>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</si>
  <si>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</si>
  <si>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</si>
  <si>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</si>
  <si>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</si>
  <si>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</si>
  <si>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</si>
  <si>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</si>
  <si>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</si>
  <si>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</si>
  <si>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</si>
  <si>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</si>
  <si>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</si>
  <si>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</si>
  <si>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</si>
  <si>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</si>
  <si>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</si>
  <si>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</si>
  <si>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</si>
  <si>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</si>
  <si>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</si>
  <si>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</si>
  <si>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</si>
  <si>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</si>
  <si>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</si>
  <si>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</si>
  <si>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</si>
  <si>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</si>
  <si>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</si>
  <si>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</si>
  <si>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</si>
  <si>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</si>
  <si>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</si>
  <si>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</si>
  <si>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</si>
  <si>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</si>
  <si>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</si>
  <si>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</si>
  <si>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</si>
  <si>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</si>
  <si>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</si>
  <si>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</si>
  <si>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</si>
  <si>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</si>
  <si>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</si>
  <si>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</si>
  <si>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</si>
  <si>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</si>
  <si>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</si>
  <si>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</si>
  <si>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</si>
  <si>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</si>
  <si>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</si>
  <si>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</si>
  <si>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</si>
  <si>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</si>
  <si>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</si>
  <si>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</si>
  <si>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</si>
  <si>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</si>
  <si>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</si>
  <si>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</si>
  <si>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</si>
  <si>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</si>
  <si>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</si>
  <si>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</si>
  <si>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</si>
  <si>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</si>
  <si>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</si>
  <si>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</si>
  <si>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</si>
  <si>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</si>
  <si>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</si>
  <si>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</si>
  <si>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</si>
  <si>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</si>
  <si>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</si>
  <si>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</si>
  <si>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</si>
  <si>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</si>
  <si>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</si>
  <si>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</si>
  <si>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</si>
  <si>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</si>
  <si>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</si>
  <si>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</si>
  <si>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</si>
  <si>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</si>
  <si>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</si>
  <si>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</si>
  <si>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</si>
  <si>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</si>
  <si>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</si>
  <si>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</si>
  <si>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</si>
  <si>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</si>
  <si>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</si>
  <si>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</si>
  <si>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</si>
  <si>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</si>
  <si>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</si>
  <si>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</si>
  <si>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</si>
  <si>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</si>
  <si>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</si>
  <si>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</si>
  <si>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</si>
  <si>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</si>
  <si>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</si>
  <si>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</si>
  <si>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</si>
  <si>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</si>
  <si>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</si>
  <si>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</si>
  <si>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</si>
  <si>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</si>
  <si>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</si>
  <si>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</si>
  <si>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</si>
  <si>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</si>
  <si>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</si>
  <si>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</si>
  <si>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</si>
  <si>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</si>
  <si>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</si>
  <si>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</si>
  <si>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</si>
  <si>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</si>
  <si>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</si>
  <si>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</si>
  <si>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</si>
  <si>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</si>
  <si>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</si>
  <si>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</si>
  <si>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</si>
  <si>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</si>
  <si>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</si>
  <si>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</si>
  <si>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</si>
  <si>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</si>
  <si>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</si>
  <si>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</si>
  <si>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</si>
  <si>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</si>
  <si>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</si>
  <si>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</si>
  <si>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</si>
  <si>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</si>
  <si>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</si>
  <si>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</si>
  <si>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</si>
  <si>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</si>
  <si>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</si>
  <si>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</si>
  <si>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</si>
  <si>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</si>
  <si>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</si>
  <si>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</si>
  <si>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</si>
  <si>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</si>
  <si>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</si>
  <si>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</si>
  <si>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</si>
  <si>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</si>
  <si>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</si>
  <si>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</si>
  <si>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</si>
  <si>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</si>
  <si>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</si>
  <si>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</si>
  <si>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</si>
  <si>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</si>
  <si>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</si>
  <si>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</si>
  <si>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</si>
  <si>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</si>
  <si>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</si>
  <si>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</si>
  <si>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</si>
  <si>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</si>
  <si>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</si>
  <si>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</si>
  <si>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</si>
  <si>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</si>
  <si>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</si>
  <si>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</si>
  <si>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</si>
  <si>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</si>
  <si>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</si>
  <si>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</si>
  <si>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</si>
  <si>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</si>
  <si>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</si>
  <si>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</si>
  <si>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</si>
  <si>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</si>
  <si>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</si>
  <si>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</si>
  <si>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</si>
  <si>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</si>
  <si>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</si>
  <si>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</si>
  <si>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</si>
  <si>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</si>
  <si>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</si>
  <si>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</si>
  <si>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</si>
  <si>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</si>
  <si>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</si>
  <si>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</si>
  <si>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</si>
  <si>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</si>
  <si>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</si>
  <si>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</si>
  <si>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</si>
  <si>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</si>
  <si>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</si>
  <si>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</si>
  <si>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</si>
  <si>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</si>
  <si>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</si>
  <si>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</si>
  <si>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</si>
  <si>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</si>
  <si>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</si>
  <si>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</si>
  <si>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</si>
  <si>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</si>
  <si>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</si>
  <si>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</si>
  <si>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</si>
  <si>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</si>
  <si>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</si>
  <si>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</si>
  <si>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</si>
  <si>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</si>
  <si>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</si>
  <si>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</si>
  <si>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</si>
  <si>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</si>
  <si>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</si>
  <si>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</si>
  <si>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</si>
  <si>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</si>
  <si>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</si>
  <si>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</si>
  <si>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</si>
  <si>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</si>
  <si>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</si>
  <si>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</si>
  <si>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</si>
  <si>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</si>
  <si>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</si>
  <si>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</si>
  <si>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</si>
  <si>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</si>
  <si>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</si>
  <si>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</si>
  <si>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</si>
  <si>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</si>
  <si>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</si>
  <si>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</si>
  <si>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</si>
  <si>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</si>
  <si>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</si>
  <si>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</si>
  <si>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</si>
  <si>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</si>
  <si>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</si>
  <si>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</si>
  <si>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</si>
  <si>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</si>
  <si>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</si>
  <si>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</si>
  <si>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</si>
  <si>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</si>
  <si>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</si>
  <si>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</si>
  <si>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</si>
  <si>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</si>
  <si>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</si>
  <si>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</si>
  <si>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</si>
  <si>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</si>
  <si>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</si>
  <si>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</si>
  <si>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</si>
  <si>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</si>
  <si>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</si>
  <si>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</si>
  <si>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</si>
  <si>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</si>
  <si>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</si>
  <si>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</si>
  <si>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</si>
  <si>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</si>
  <si>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</si>
  <si>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</si>
  <si>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</si>
  <si>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</si>
  <si>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</si>
  <si>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</si>
  <si>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</si>
  <si>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</si>
  <si>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</si>
  <si>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</si>
  <si>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</si>
  <si>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</si>
  <si>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</si>
  <si>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</si>
  <si>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</si>
  <si>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</si>
  <si>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</si>
  <si>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</si>
  <si>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</si>
  <si>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</si>
  <si>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</si>
  <si>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</si>
  <si>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</si>
  <si>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</si>
  <si>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</si>
  <si>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</si>
  <si>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</si>
  <si>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</si>
  <si>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</si>
  <si>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</si>
  <si>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</si>
  <si>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</si>
  <si>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</si>
  <si>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</si>
  <si>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</si>
  <si>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</si>
  <si>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</si>
  <si>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</si>
  <si>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</si>
  <si>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</si>
  <si>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</si>
  <si>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</si>
  <si>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</si>
  <si>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</si>
  <si>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</si>
  <si>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</si>
  <si>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</si>
  <si>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</si>
  <si>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</si>
  <si>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</si>
  <si>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</si>
  <si>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</si>
  <si>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</si>
  <si>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</si>
  <si>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</si>
  <si>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</si>
  <si>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</si>
  <si>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</si>
  <si>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</si>
  <si>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</si>
  <si>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</si>
  <si>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</si>
  <si>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</si>
  <si>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</si>
  <si>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</si>
  <si>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</si>
  <si>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</si>
  <si>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</si>
  <si>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</si>
  <si>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</si>
  <si>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</si>
  <si>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</si>
  <si>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</si>
  <si>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</si>
  <si>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</si>
  <si>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</si>
  <si>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</si>
  <si>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</si>
  <si>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</si>
  <si>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</si>
  <si>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</si>
  <si>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</si>
  <si>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</si>
  <si>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</si>
  <si>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</si>
  <si>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</si>
  <si>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</si>
  <si>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</si>
  <si>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</si>
  <si>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</si>
  <si>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</si>
  <si>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</si>
  <si>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</si>
  <si>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</si>
  <si>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</si>
  <si>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</si>
  <si>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</si>
  <si>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</si>
  <si>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</si>
  <si>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</si>
  <si>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</si>
  <si>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</si>
  <si>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</si>
  <si>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</si>
  <si>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</si>
  <si>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</si>
  <si>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</si>
  <si>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</si>
  <si>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</si>
  <si>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</si>
  <si>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</si>
  <si>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</si>
  <si>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</si>
  <si>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</si>
  <si>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</si>
  <si>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</si>
  <si>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</si>
  <si>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</si>
  <si>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</si>
  <si>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</si>
  <si>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</si>
  <si>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</si>
  <si>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</si>
  <si>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</si>
  <si>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</si>
  <si>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</si>
  <si>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</si>
  <si>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</si>
  <si>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</si>
  <si>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</si>
  <si>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</si>
  <si>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</si>
  <si>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</si>
  <si>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</si>
  <si>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</si>
  <si>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</si>
  <si>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</si>
  <si>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</si>
  <si>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</si>
  <si>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</si>
  <si>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</si>
  <si>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</si>
  <si>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</si>
  <si>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</si>
  <si>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</si>
  <si>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</si>
  <si>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</si>
  <si>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</si>
  <si>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</si>
  <si>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</si>
  <si>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</si>
  <si>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</si>
  <si>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</si>
  <si>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</si>
  <si>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</si>
  <si>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</si>
  <si>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</si>
  <si>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</si>
  <si>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</si>
  <si>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</si>
  <si>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</si>
  <si>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</si>
  <si>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</si>
  <si>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</si>
  <si>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</si>
  <si>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</si>
  <si>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</si>
  <si>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</si>
  <si>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</si>
  <si>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</si>
  <si>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</si>
  <si>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</si>
  <si>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</si>
  <si>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</si>
  <si>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</si>
  <si>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</si>
  <si>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</si>
  <si>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</si>
  <si>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</si>
  <si>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</si>
  <si>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</si>
  <si>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</si>
  <si>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</si>
  <si>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</si>
  <si>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</si>
  <si>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</si>
  <si>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</si>
  <si>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</si>
  <si>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</si>
  <si>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</si>
  <si>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</si>
  <si>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</si>
  <si>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</si>
  <si>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</si>
  <si>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</si>
  <si>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</si>
  <si>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</si>
  <si>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</si>
  <si>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</si>
  <si>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</si>
  <si>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</si>
  <si>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</si>
  <si>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</si>
  <si>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</si>
  <si>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</si>
  <si>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</si>
  <si>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</si>
  <si>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</si>
  <si>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</si>
  <si>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</si>
  <si>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</si>
  <si>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</si>
  <si>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</si>
  <si>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</si>
  <si>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</si>
  <si>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</si>
  <si>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</si>
  <si>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</si>
  <si>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</si>
  <si>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</si>
  <si>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</si>
  <si>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</si>
  <si>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</si>
  <si>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</si>
  <si>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</si>
  <si>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</si>
  <si>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</si>
  <si>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</si>
  <si>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</si>
  <si>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</si>
  <si>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</si>
  <si>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</si>
  <si>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</si>
  <si>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</si>
  <si>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</si>
  <si>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</si>
  <si>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</si>
  <si>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</si>
  <si>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</si>
  <si>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</si>
  <si>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</si>
  <si>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</si>
  <si>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</si>
  <si>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</si>
  <si>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</si>
  <si>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</si>
  <si>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</si>
  <si>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</si>
  <si>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</si>
  <si>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</si>
  <si>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</si>
  <si>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</si>
  <si>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</si>
  <si>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</si>
  <si>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</si>
  <si>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</si>
  <si>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</si>
  <si>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</si>
  <si>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</si>
  <si>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</si>
  <si>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</si>
  <si>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</si>
  <si>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</si>
  <si>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</si>
  <si>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</si>
  <si>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</si>
  <si>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</si>
  <si>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</si>
  <si>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</si>
  <si>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</si>
  <si>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</si>
  <si>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</si>
  <si>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</si>
  <si>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</si>
  <si>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</si>
  <si>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</si>
  <si>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</si>
  <si>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</si>
  <si>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</si>
  <si>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</si>
  <si>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</si>
  <si>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</si>
  <si>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</si>
  <si>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</si>
  <si>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</si>
  <si>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</si>
  <si>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</si>
  <si>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</si>
  <si>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</si>
  <si>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</si>
  <si>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</si>
  <si>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</si>
  <si>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</si>
  <si>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</si>
  <si>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</si>
  <si>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</si>
  <si>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</si>
  <si>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</si>
  <si>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</si>
  <si>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</si>
  <si>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</si>
  <si>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</si>
  <si>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</si>
  <si>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</si>
  <si>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</si>
  <si>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</si>
  <si>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</si>
  <si>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</si>
  <si>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</si>
  <si>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</si>
  <si>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</si>
  <si>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</si>
  <si>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</si>
  <si>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</si>
  <si>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</si>
  <si>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</si>
  <si>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</si>
  <si>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</si>
  <si>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</si>
  <si>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</si>
  <si>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</si>
  <si>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</si>
  <si>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</si>
  <si>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</si>
  <si>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</si>
  <si>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</si>
  <si>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</si>
  <si>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</si>
  <si>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</si>
  <si>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</si>
  <si>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</si>
  <si>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</si>
  <si>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</si>
  <si>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</si>
  <si>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</si>
  <si>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</si>
  <si>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</si>
  <si>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</si>
  <si>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</si>
  <si>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</si>
  <si>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</si>
  <si>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</si>
  <si>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</si>
  <si>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</si>
  <si>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</si>
  <si>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</si>
  <si>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</si>
  <si>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</si>
  <si>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</si>
  <si>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</si>
  <si>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</si>
  <si>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</si>
  <si>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</si>
  <si>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</si>
  <si>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</si>
  <si>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</si>
  <si>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</si>
  <si>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</si>
  <si>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</si>
  <si>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</si>
  <si>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</si>
  <si>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</si>
  <si>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</si>
  <si>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</si>
  <si>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</si>
  <si>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</si>
  <si>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</si>
  <si>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</si>
  <si>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</si>
  <si>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</si>
  <si>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</si>
  <si>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</si>
  <si>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</si>
  <si>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</si>
  <si>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</si>
  <si>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</si>
  <si>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</si>
  <si>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</si>
  <si>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</si>
  <si>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</si>
  <si>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</si>
  <si>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</si>
  <si>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</si>
  <si>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</si>
  <si>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</si>
  <si>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</si>
  <si>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</si>
  <si>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</si>
  <si>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</si>
  <si>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</si>
  <si>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</si>
  <si>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</si>
  <si>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</si>
  <si>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</si>
  <si>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</si>
  <si>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</si>
  <si>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</si>
  <si>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</si>
  <si>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</si>
  <si>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</si>
  <si>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</si>
  <si>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</si>
  <si>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</si>
  <si>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</si>
  <si>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</si>
  <si>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</si>
  <si>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</si>
  <si>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</si>
  <si>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</si>
  <si>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</si>
  <si>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</si>
  <si>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</si>
  <si>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</si>
  <si>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</si>
  <si>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</si>
  <si>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</si>
  <si>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</si>
  <si>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</si>
  <si>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</si>
  <si>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</si>
  <si>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</si>
  <si>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</si>
  <si>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</si>
  <si>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</si>
  <si>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</si>
  <si>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</si>
  <si>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</si>
  <si>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</si>
  <si>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</si>
  <si>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</si>
  <si>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</si>
  <si>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</si>
  <si>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</si>
  <si>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</si>
  <si>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</si>
  <si>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</si>
  <si>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</si>
  <si>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</si>
  <si>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</si>
  <si>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</si>
  <si>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</si>
  <si>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</si>
  <si>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</si>
  <si>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</si>
  <si>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</si>
  <si>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</si>
  <si>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</si>
  <si>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</si>
  <si>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</si>
  <si>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</si>
  <si>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</si>
  <si>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</si>
  <si>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</si>
  <si>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</si>
  <si>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</si>
  <si>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</si>
  <si>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</si>
  <si>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</si>
  <si>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</si>
  <si>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</si>
  <si>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</si>
  <si>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</si>
  <si>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</si>
  <si>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</si>
  <si>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</si>
  <si>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</si>
  <si>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</si>
  <si>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</si>
  <si>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</si>
  <si>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</si>
  <si>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</si>
  <si>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</si>
  <si>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</si>
  <si>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</si>
  <si>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</si>
  <si>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</si>
  <si>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</si>
  <si>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</si>
  <si>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</si>
  <si>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</si>
  <si>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</si>
  <si>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</si>
  <si>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</si>
  <si>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</si>
  <si>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</si>
  <si>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</si>
  <si>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</si>
  <si>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</si>
  <si>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</si>
  <si>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</si>
  <si>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</si>
  <si>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</si>
  <si>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</si>
  <si>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</si>
  <si>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</si>
  <si>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</si>
  <si>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</si>
  <si>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</si>
  <si>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</si>
  <si>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</si>
  <si>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</si>
  <si>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</si>
  <si>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</si>
  <si>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</si>
  <si>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</si>
  <si>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</si>
  <si>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</si>
  <si>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</si>
  <si>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</si>
  <si>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</si>
  <si>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</si>
  <si>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</si>
  <si>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</si>
  <si>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</si>
  <si>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</si>
  <si>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</si>
  <si>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</si>
  <si>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</si>
  <si>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</si>
  <si>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</si>
  <si>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</si>
  <si>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</si>
  <si>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</si>
  <si>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</si>
  <si>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</si>
  <si>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</si>
  <si>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</si>
  <si>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</si>
  <si>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</si>
  <si>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</si>
  <si>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</si>
  <si>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</si>
  <si>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</si>
  <si>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</si>
  <si>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</si>
  <si>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</si>
  <si>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</si>
  <si>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</si>
  <si>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</si>
  <si>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</si>
  <si>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</si>
  <si>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</si>
  <si>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</si>
  <si>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</si>
  <si>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</si>
  <si>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</si>
  <si>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</si>
  <si>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</si>
  <si>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</si>
  <si>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</si>
  <si>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</si>
  <si>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</si>
  <si>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</si>
  <si>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</si>
  <si>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</si>
  <si>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</si>
  <si>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</si>
  <si>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</si>
  <si>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</si>
  <si>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</si>
  <si>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</si>
  <si>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</si>
  <si>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</si>
  <si>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</si>
  <si>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</si>
  <si>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</si>
  <si>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</si>
  <si>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</si>
  <si>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</si>
  <si>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</si>
  <si>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</si>
  <si>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</si>
  <si>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</si>
  <si>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</si>
  <si>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</si>
  <si>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</si>
  <si>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</si>
  <si>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</si>
  <si>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</si>
  <si>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</si>
  <si>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</si>
  <si>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</si>
  <si>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</si>
  <si>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</si>
  <si>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</si>
  <si>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</si>
  <si>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</si>
  <si>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</si>
  <si>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</si>
  <si>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</si>
  <si>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</si>
  <si>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</si>
  <si>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</si>
  <si>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</si>
  <si>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</si>
  <si>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</si>
  <si>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</si>
  <si>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</si>
  <si>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</si>
  <si>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</si>
  <si>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</si>
  <si>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</si>
  <si>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</si>
  <si>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</si>
  <si>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</si>
  <si>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</si>
  <si>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</si>
  <si>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</si>
  <si>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</si>
  <si>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</si>
  <si>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</si>
  <si>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</si>
  <si>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</si>
  <si>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</si>
  <si>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</si>
  <si>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</si>
  <si>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</si>
  <si>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</si>
  <si>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</si>
  <si>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</si>
  <si>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</si>
  <si>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</si>
  <si>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</si>
  <si>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</si>
  <si>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</si>
  <si>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</si>
  <si>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</si>
  <si>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</si>
  <si>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</si>
  <si>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</si>
  <si>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</si>
  <si>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</si>
  <si>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</si>
  <si>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</si>
  <si>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</si>
  <si>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</si>
  <si>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</si>
  <si>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</si>
  <si>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</si>
  <si>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</si>
  <si>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</si>
  <si>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</si>
  <si>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</si>
  <si>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</si>
  <si>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</si>
  <si>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</si>
  <si>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</si>
  <si>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</si>
  <si>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</si>
  <si>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</si>
  <si>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</si>
  <si>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</si>
  <si>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</si>
  <si>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</si>
  <si>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</si>
  <si>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</si>
  <si>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</si>
  <si>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</si>
  <si>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</si>
  <si>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</si>
  <si>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</si>
  <si>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</si>
  <si>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</si>
  <si>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</si>
  <si>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</si>
  <si>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</si>
  <si>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</si>
  <si>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</si>
  <si>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</si>
  <si>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</si>
  <si>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</si>
  <si>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</si>
  <si>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</si>
  <si>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</si>
  <si>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</si>
  <si>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</si>
  <si>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</si>
  <si>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</si>
  <si>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</si>
  <si>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</si>
  <si>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</si>
  <si>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</si>
  <si>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</si>
  <si>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</si>
  <si>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</si>
  <si>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</si>
  <si>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</si>
  <si>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</si>
  <si>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</si>
  <si>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</si>
  <si>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</si>
  <si>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</si>
  <si>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</si>
  <si>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</si>
  <si>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</si>
  <si>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</si>
  <si>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</si>
  <si>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</si>
  <si>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</si>
  <si>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</si>
  <si>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</si>
  <si>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</si>
  <si>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</si>
  <si>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</si>
  <si>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</si>
  <si>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</si>
  <si>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</si>
  <si>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</si>
  <si>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</si>
  <si>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</si>
  <si>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</si>
  <si>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</si>
  <si>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</si>
  <si>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</si>
  <si>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</si>
  <si>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</si>
  <si>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</si>
  <si>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</si>
  <si>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</si>
  <si>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</si>
  <si>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</si>
  <si>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</si>
  <si>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</si>
  <si>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</si>
  <si>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</si>
  <si>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</si>
  <si>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</si>
  <si>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</si>
  <si>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</si>
  <si>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</si>
  <si>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</si>
  <si>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</si>
  <si>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</si>
  <si>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</si>
  <si>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</si>
  <si>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</si>
  <si>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</si>
  <si>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</si>
  <si>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</si>
  <si>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</si>
  <si>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</si>
  <si>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</si>
  <si>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</si>
  <si>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</si>
  <si>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</si>
  <si>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</si>
  <si>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</si>
  <si>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</si>
  <si>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</si>
  <si>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</si>
  <si>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</si>
  <si>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</si>
  <si>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</si>
  <si>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</si>
  <si>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</si>
  <si>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</si>
  <si>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</si>
  <si>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</si>
  <si>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</si>
  <si>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</si>
  <si>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</si>
  <si>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</si>
  <si>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</si>
  <si>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</si>
  <si>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</si>
  <si>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</si>
  <si>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</si>
  <si>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</si>
  <si>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</si>
  <si>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</si>
  <si>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</si>
  <si>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</si>
  <si>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</si>
  <si>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</si>
  <si>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</si>
  <si>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</si>
  <si>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</si>
  <si>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</si>
  <si>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</si>
  <si>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</si>
  <si>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</si>
  <si>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</si>
  <si>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</si>
  <si>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</si>
  <si>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</si>
  <si>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</si>
  <si>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</si>
  <si>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</si>
  <si>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</si>
  <si>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</si>
  <si>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</si>
  <si>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</si>
  <si>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</si>
  <si>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</si>
  <si>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</si>
  <si>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</si>
  <si>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</si>
  <si>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</si>
  <si>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</si>
  <si>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</si>
  <si>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</si>
  <si>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</si>
  <si>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</si>
  <si>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</si>
  <si>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</si>
  <si>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</si>
  <si>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</si>
  <si>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</si>
  <si>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</si>
  <si>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</si>
  <si>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</si>
  <si>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</si>
  <si>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</si>
  <si>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</si>
  <si>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</si>
  <si>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</si>
  <si>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</si>
  <si>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</si>
  <si>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</si>
  <si>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</si>
  <si>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</si>
  <si>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</si>
  <si>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</si>
  <si>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</si>
  <si>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</si>
  <si>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</si>
  <si>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</si>
  <si>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</si>
  <si>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</si>
  <si>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</si>
  <si>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</si>
  <si>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</si>
  <si>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</si>
  <si>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</si>
  <si>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</si>
  <si>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</si>
  <si>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</si>
  <si>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</si>
  <si>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</si>
  <si>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</si>
  <si>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</si>
  <si>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</si>
  <si>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</si>
  <si>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</si>
  <si>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</si>
  <si>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</si>
  <si>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</si>
  <si>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</si>
  <si>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</si>
  <si>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</si>
  <si>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</si>
  <si>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</si>
  <si>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</si>
  <si>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</si>
  <si>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</si>
  <si>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</si>
  <si>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</si>
  <si>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</si>
  <si>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</si>
  <si>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</si>
  <si>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</si>
  <si>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</si>
  <si>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</si>
  <si>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</si>
  <si>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</si>
  <si>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</si>
  <si>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</si>
  <si>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</si>
  <si>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</si>
  <si>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</si>
  <si>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</si>
  <si>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</si>
  <si>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</si>
  <si>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</si>
  <si>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</si>
  <si>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</si>
  <si>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</si>
  <si>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</si>
  <si>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</si>
  <si>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</si>
  <si>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</si>
  <si>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</si>
  <si>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</si>
  <si>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</si>
  <si>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</si>
  <si>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</si>
  <si>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</si>
  <si>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</si>
  <si>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</si>
  <si>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</si>
  <si>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</si>
  <si>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</si>
  <si>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</si>
  <si>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</si>
  <si>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</si>
  <si>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</si>
  <si>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</si>
  <si>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</si>
  <si>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</si>
  <si>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</si>
  <si>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</si>
  <si>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</si>
  <si>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</si>
  <si>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</si>
  <si>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</si>
  <si>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</si>
  <si>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</si>
  <si>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</si>
  <si>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</si>
  <si>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</si>
  <si>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</si>
  <si>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</si>
  <si>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</si>
  <si>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</si>
  <si>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</si>
  <si>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</si>
  <si>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</si>
  <si>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</si>
  <si>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</si>
  <si>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</si>
  <si>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</si>
  <si>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</si>
  <si>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</si>
  <si>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</si>
  <si>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</si>
  <si>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</si>
  <si>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</si>
  <si>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</si>
  <si>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</si>
  <si>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</si>
  <si>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</si>
  <si>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</si>
  <si>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</si>
  <si>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</si>
  <si>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</si>
  <si>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</si>
  <si>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</si>
  <si>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</si>
  <si>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</si>
  <si>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</si>
  <si>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</si>
  <si>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</si>
  <si>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</si>
  <si>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</si>
  <si>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</si>
  <si>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</si>
  <si>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</si>
  <si>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</si>
  <si>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</si>
  <si>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</si>
  <si>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</si>
  <si>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</si>
  <si>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</si>
  <si>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</si>
  <si>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</si>
  <si>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</si>
  <si>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</si>
  <si>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</si>
  <si>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</si>
  <si>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</si>
  <si>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</si>
  <si>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</si>
  <si>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</si>
  <si>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</si>
  <si>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</si>
  <si>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</si>
  <si>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</si>
  <si>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</si>
  <si>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</si>
  <si>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</si>
  <si>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</si>
  <si>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</si>
  <si>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</si>
  <si>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</si>
  <si>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</si>
  <si>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</si>
  <si>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</si>
  <si>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</si>
  <si>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</si>
  <si>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</si>
  <si>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</si>
  <si>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</si>
  <si>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</si>
  <si>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</si>
  <si>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</si>
  <si>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</si>
  <si>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</si>
  <si>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</si>
  <si>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</si>
  <si>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</si>
  <si>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</si>
  <si>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</si>
  <si>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</si>
  <si>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</si>
  <si>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</si>
  <si>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</si>
  <si>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</si>
  <si>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</si>
  <si>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</si>
  <si>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</si>
  <si>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</si>
  <si>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</si>
  <si>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</si>
  <si>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</si>
  <si>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</si>
  <si>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</si>
  <si>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</si>
  <si>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</si>
  <si>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</si>
  <si>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</si>
  <si>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</si>
  <si>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</si>
  <si>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</si>
  <si>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</si>
  <si>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</si>
  <si>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</si>
  <si>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</si>
  <si>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</si>
  <si>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</si>
  <si>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</si>
  <si>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</si>
  <si>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</si>
  <si>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</si>
  <si>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</si>
  <si>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</si>
  <si>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</si>
  <si>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</si>
  <si>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</si>
  <si>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</si>
  <si>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</si>
  <si>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</si>
  <si>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</si>
  <si>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</si>
  <si>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</si>
  <si>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</si>
  <si>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</si>
  <si>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</si>
  <si>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</si>
  <si>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</si>
  <si>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</si>
  <si>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</si>
  <si>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</si>
  <si>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</si>
  <si>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</si>
  <si>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</si>
  <si>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</si>
  <si>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</si>
  <si>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</si>
  <si>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</si>
  <si>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</si>
  <si>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</si>
  <si>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</si>
  <si>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</si>
  <si>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</si>
  <si>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</si>
  <si>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</si>
  <si>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</si>
  <si>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</si>
  <si>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</si>
  <si>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</si>
  <si>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</si>
  <si>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</si>
  <si>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</si>
  <si>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</si>
  <si>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</si>
  <si>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</si>
  <si>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</si>
  <si>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</si>
  <si>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</si>
  <si>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</si>
  <si>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</si>
  <si>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</si>
  <si>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</si>
  <si>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</si>
  <si>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</si>
  <si>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</si>
  <si>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</si>
  <si>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</si>
  <si>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</si>
  <si>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</si>
  <si>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</si>
  <si>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</si>
  <si>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</si>
  <si>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</si>
  <si>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</si>
  <si>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</si>
  <si>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</si>
  <si>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</si>
  <si>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</si>
  <si>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</si>
  <si>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</si>
  <si>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</si>
  <si>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</si>
  <si>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</si>
  <si>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</si>
  <si>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</si>
  <si>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</si>
  <si>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</si>
  <si>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</si>
  <si>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</si>
  <si>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</si>
  <si>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</si>
  <si>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</si>
  <si>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</si>
  <si>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</si>
  <si>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</si>
  <si>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</si>
  <si>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</si>
  <si>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</si>
  <si>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</si>
  <si>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</si>
  <si>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</si>
  <si>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</si>
  <si>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</si>
  <si>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</si>
  <si>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</si>
  <si>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</si>
  <si>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</si>
  <si>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</si>
  <si>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</si>
  <si>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</si>
  <si>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</si>
  <si>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</si>
  <si>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</si>
  <si>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</si>
  <si>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</si>
  <si>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</si>
  <si>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</si>
  <si>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</si>
  <si>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</si>
  <si>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</si>
  <si>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</si>
  <si>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</si>
  <si>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</si>
  <si>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</si>
  <si>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</si>
  <si>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</si>
  <si>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</si>
  <si>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</si>
  <si>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</si>
  <si>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</si>
  <si>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</si>
  <si>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</si>
  <si>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</si>
  <si>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</si>
  <si>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</si>
  <si>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</si>
  <si>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</si>
  <si>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</si>
  <si>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</si>
  <si>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</si>
  <si>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</si>
  <si>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</si>
  <si>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</si>
  <si>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</si>
  <si>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</si>
  <si>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</si>
  <si>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</si>
  <si>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</si>
  <si>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</si>
  <si>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</si>
  <si>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</si>
  <si>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</si>
  <si>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</si>
  <si>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</si>
  <si>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</si>
  <si>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</si>
  <si>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</si>
  <si>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</si>
  <si>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</si>
  <si>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</si>
  <si>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</si>
  <si>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</si>
  <si>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</si>
  <si>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</si>
  <si>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</si>
  <si>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</si>
  <si>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</si>
  <si>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</si>
  <si>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</si>
  <si>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</si>
  <si>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</si>
  <si>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</si>
  <si>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</si>
  <si>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</si>
  <si>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</si>
  <si>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</si>
  <si>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</si>
  <si>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</si>
  <si>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</si>
  <si>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</si>
  <si>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</si>
  <si>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</si>
  <si>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</si>
  <si>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</si>
  <si>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</si>
  <si>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</si>
  <si>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</si>
  <si>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</si>
  <si>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</si>
  <si>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</si>
  <si>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</si>
  <si>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</si>
  <si>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</si>
  <si>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</si>
  <si>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</si>
  <si>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</si>
  <si>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</si>
  <si>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</si>
  <si>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</si>
  <si>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</si>
  <si>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</si>
  <si>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</si>
  <si>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</si>
  <si>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</si>
  <si>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</si>
  <si>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</si>
  <si>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</si>
  <si>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</si>
  <si>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</si>
  <si>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</si>
  <si>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</si>
  <si>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</si>
  <si>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</si>
  <si>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</si>
  <si>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</si>
  <si>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</si>
  <si>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</si>
  <si>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</si>
  <si>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</si>
  <si>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</si>
  <si>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</si>
  <si>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</si>
  <si>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</si>
  <si>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</si>
  <si>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</si>
  <si>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</si>
  <si>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</si>
  <si>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</si>
  <si>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</si>
  <si>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</si>
  <si>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</si>
  <si>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</si>
  <si>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</si>
  <si>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</si>
  <si>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</si>
  <si>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</si>
  <si>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</si>
  <si>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</si>
  <si>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</si>
  <si>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</si>
  <si>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</si>
  <si>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</si>
  <si>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</si>
  <si>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</si>
  <si>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</si>
  <si>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</si>
  <si>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</si>
  <si>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</si>
  <si>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</si>
  <si>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</si>
  <si>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</si>
  <si>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</si>
  <si>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</si>
  <si>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</si>
  <si>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</si>
  <si>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</si>
  <si>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</si>
  <si>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</si>
  <si>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</si>
  <si>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</si>
  <si>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</si>
  <si>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</si>
  <si>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</si>
  <si>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</si>
  <si>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</si>
  <si>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</si>
  <si>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</si>
  <si>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</si>
  <si>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</si>
  <si>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</si>
  <si>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</si>
  <si>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</si>
  <si>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</si>
  <si>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</si>
  <si>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</si>
  <si>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</si>
  <si>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</si>
  <si>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</si>
  <si>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</si>
  <si>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</si>
  <si>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</si>
  <si>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</si>
  <si>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</si>
  <si>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</si>
  <si>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</si>
  <si>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</si>
  <si>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</si>
  <si>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</si>
  <si>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</si>
  <si>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</si>
  <si>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</si>
  <si>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</si>
  <si>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</si>
  <si>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</si>
  <si>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</si>
  <si>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</si>
  <si>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</si>
  <si>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</si>
  <si>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</si>
  <si>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</si>
  <si>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</si>
  <si>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</si>
  <si>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</si>
  <si>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</si>
  <si>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</si>
  <si>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</si>
  <si>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</si>
  <si>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</si>
  <si>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</si>
  <si>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</si>
  <si>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</si>
  <si>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</si>
  <si>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</si>
  <si>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</si>
  <si>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</si>
  <si>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</si>
  <si>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</si>
  <si>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</si>
  <si>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</si>
  <si>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</si>
  <si>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</si>
  <si>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</si>
  <si>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</si>
  <si>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</si>
  <si>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</si>
  <si>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</si>
  <si>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</si>
  <si>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</si>
  <si>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</si>
  <si>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</si>
  <si>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</si>
  <si>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</si>
  <si>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</si>
  <si>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</si>
  <si>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</si>
  <si>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</si>
  <si>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</si>
  <si>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</si>
  <si>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</si>
  <si>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</si>
  <si>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</si>
  <si>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</si>
  <si>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</si>
  <si>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</si>
  <si>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</si>
  <si>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</si>
  <si>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</si>
  <si>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</si>
  <si>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</si>
  <si>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</si>
  <si>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</si>
  <si>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</si>
  <si>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</si>
  <si>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</si>
  <si>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</si>
  <si>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</si>
  <si>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</si>
  <si>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</si>
  <si>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</si>
  <si>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</si>
  <si>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</si>
  <si>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</si>
  <si>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</si>
  <si>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</si>
  <si>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</si>
  <si>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</si>
  <si>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</si>
  <si>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</si>
  <si>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</si>
  <si>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</si>
  <si>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</si>
  <si>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</si>
  <si>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</si>
  <si>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</si>
  <si>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</si>
  <si>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</si>
  <si>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</si>
  <si>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</si>
  <si>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</si>
  <si>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</si>
  <si>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</si>
  <si>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</si>
  <si>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</si>
  <si>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</si>
  <si>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</si>
  <si>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</si>
  <si>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</si>
  <si>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</si>
  <si>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</si>
  <si>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</si>
  <si>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</si>
  <si>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</si>
  <si>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</si>
  <si>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</si>
  <si>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</si>
  <si>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</si>
  <si>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</si>
  <si>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</si>
  <si>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</si>
  <si>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</si>
  <si>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</si>
  <si>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</si>
  <si>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</si>
  <si>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</si>
  <si>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</si>
  <si>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</si>
  <si>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</si>
  <si>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</si>
  <si>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</si>
  <si>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</si>
  <si>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</si>
  <si>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</si>
  <si>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</si>
  <si>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</si>
  <si>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</si>
  <si>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</si>
  <si>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</si>
  <si>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</si>
  <si>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</si>
  <si>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</si>
  <si>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</si>
  <si>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</si>
  <si>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</si>
  <si>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</si>
  <si>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</si>
  <si>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</si>
  <si>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</si>
  <si>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</si>
  <si>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</si>
  <si>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</si>
  <si>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</si>
  <si>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</si>
  <si>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</si>
  <si>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</si>
  <si>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</si>
  <si>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</si>
  <si>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</si>
  <si>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</si>
  <si>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</si>
  <si>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</si>
  <si>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</si>
  <si>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</si>
  <si>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</si>
  <si>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</si>
  <si>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</si>
  <si>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</si>
  <si>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</si>
  <si>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</si>
  <si>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</si>
  <si>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</si>
  <si>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</si>
  <si>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</si>
  <si>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</si>
  <si>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</si>
  <si>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</si>
  <si>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</si>
  <si>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</si>
  <si>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</si>
  <si>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</si>
  <si>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</si>
  <si>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</si>
  <si>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</si>
  <si>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</si>
  <si>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</si>
  <si>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</si>
  <si>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</si>
  <si>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</si>
  <si>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</si>
  <si>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</si>
  <si>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</si>
  <si>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</si>
  <si>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</si>
  <si>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</si>
  <si>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</si>
  <si>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</si>
  <si>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</si>
  <si>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</si>
  <si>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</si>
  <si>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</si>
  <si>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</si>
  <si>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</si>
  <si>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</si>
  <si>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</si>
  <si>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</si>
  <si>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</si>
  <si>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</si>
  <si>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</si>
  <si>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</si>
  <si>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</si>
  <si>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</si>
  <si>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</si>
  <si>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</si>
  <si>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</si>
  <si>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</si>
  <si>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</si>
  <si>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</si>
  <si>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</si>
  <si>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</si>
  <si>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</si>
  <si>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</si>
  <si>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</si>
  <si>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</si>
  <si>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</si>
  <si>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</si>
  <si>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</si>
  <si>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</si>
  <si>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</si>
  <si>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</si>
  <si>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</si>
  <si>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</si>
  <si>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</si>
  <si>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</si>
  <si>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</si>
  <si>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</si>
  <si>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</si>
  <si>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</si>
  <si>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</si>
  <si>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</si>
  <si>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</si>
  <si>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</si>
  <si>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</si>
  <si>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</si>
  <si>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</si>
  <si>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</si>
  <si>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</si>
  <si>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</si>
  <si>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</si>
  <si>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</si>
  <si>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</si>
  <si>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</si>
  <si>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</si>
  <si>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</si>
  <si>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</si>
  <si>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</si>
  <si>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</si>
  <si>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</si>
  <si>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</si>
  <si>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</si>
  <si>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</si>
  <si>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</si>
  <si>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</si>
  <si>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</si>
  <si>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</si>
  <si>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</si>
  <si>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</si>
  <si>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</si>
  <si>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</si>
  <si>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</si>
  <si>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</si>
  <si>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</si>
  <si>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</si>
  <si>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</si>
  <si>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</si>
  <si>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</si>
  <si>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</si>
  <si>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</si>
  <si>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</si>
  <si>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</si>
  <si>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</si>
  <si>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</si>
  <si>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</si>
  <si>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</si>
  <si>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</si>
  <si>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</si>
  <si>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</si>
  <si>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</si>
  <si>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</si>
  <si>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</si>
  <si>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</si>
  <si>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</si>
  <si>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</si>
  <si>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</si>
  <si>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</si>
  <si>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</si>
  <si>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</si>
  <si>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</si>
  <si>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</si>
  <si>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</si>
  <si>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</si>
  <si>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</si>
  <si>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</si>
  <si>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</si>
  <si>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</si>
  <si>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</si>
  <si>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</si>
  <si>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</si>
  <si>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</si>
  <si>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</si>
  <si>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</si>
  <si>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</si>
  <si>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</si>
  <si>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</si>
  <si>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</si>
  <si>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</si>
  <si>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</si>
  <si>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</si>
  <si>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</si>
  <si>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</si>
  <si>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</si>
  <si>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</si>
  <si>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</si>
  <si>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</si>
  <si>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</si>
  <si>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</si>
  <si>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</si>
  <si>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</si>
  <si>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</si>
  <si>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</si>
  <si>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</si>
  <si>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</si>
  <si>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</si>
  <si>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</si>
  <si>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</si>
  <si>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</si>
  <si>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</si>
  <si>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</si>
  <si>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</si>
  <si>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</si>
  <si>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</si>
  <si>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</si>
  <si>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</si>
  <si>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</si>
  <si>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</si>
  <si>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</si>
  <si>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</si>
  <si>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</si>
  <si>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</si>
  <si>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</si>
  <si>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</si>
  <si>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</si>
  <si>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</si>
  <si>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</si>
  <si>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</si>
  <si>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</si>
  <si>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</si>
  <si>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</si>
  <si>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</si>
  <si>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</si>
  <si>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</si>
  <si>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</si>
  <si>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</si>
  <si>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</si>
  <si>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</si>
  <si>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</si>
  <si>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</si>
  <si>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</si>
  <si>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</si>
  <si>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</si>
  <si>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</si>
  <si>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</si>
  <si>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</si>
  <si>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</si>
  <si>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</si>
  <si>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</si>
  <si>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</si>
  <si>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</si>
  <si>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</si>
  <si>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</si>
  <si>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</si>
  <si>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</si>
  <si>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</si>
  <si>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</si>
  <si>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</si>
  <si>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</si>
  <si>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</si>
  <si>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</si>
  <si>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</si>
  <si>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</si>
  <si>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</si>
  <si>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</si>
  <si>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</si>
  <si>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</si>
  <si>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</si>
  <si>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</si>
  <si>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</si>
  <si>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</si>
  <si>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</si>
  <si>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</si>
  <si>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</si>
  <si>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</si>
  <si>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</si>
  <si>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</si>
  <si>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</si>
  <si>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</si>
  <si>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</si>
  <si>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</si>
  <si>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</si>
  <si>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</si>
  <si>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</si>
  <si>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</si>
  <si>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</si>
  <si>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</si>
  <si>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</si>
  <si>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</si>
  <si>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</si>
  <si>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</si>
  <si>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</si>
  <si>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</si>
  <si>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</si>
  <si>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</si>
  <si>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</si>
  <si>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</si>
  <si>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</si>
  <si>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</si>
  <si>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</si>
  <si>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</si>
  <si>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</si>
  <si>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</si>
  <si>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</si>
  <si>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</si>
  <si>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</si>
  <si>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</si>
  <si>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</si>
  <si>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</si>
  <si>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</si>
  <si>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</si>
  <si>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</si>
  <si>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</si>
  <si>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</si>
  <si>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</si>
  <si>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</si>
  <si>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</si>
  <si>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</si>
  <si>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</si>
  <si>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</si>
  <si>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</si>
  <si>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</si>
  <si>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</si>
  <si>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</si>
  <si>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</si>
  <si>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</si>
  <si>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</si>
  <si>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</si>
  <si>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</si>
  <si>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</si>
  <si>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</si>
  <si>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</si>
  <si>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</si>
  <si>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</si>
  <si>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</si>
  <si>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</si>
  <si>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</si>
  <si>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</si>
  <si>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</si>
  <si>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</si>
  <si>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</si>
  <si>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</si>
  <si>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</si>
  <si>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</si>
  <si>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</si>
  <si>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</si>
  <si>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</si>
  <si>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</si>
  <si>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</si>
  <si>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</si>
  <si>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</si>
  <si>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</si>
  <si>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</si>
  <si>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</si>
  <si>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</si>
  <si>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</si>
  <si>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</si>
  <si>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</si>
  <si>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</si>
  <si>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</si>
  <si>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</si>
  <si>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</si>
  <si>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</si>
  <si>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</si>
  <si>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</si>
  <si>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</si>
  <si>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</si>
  <si>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</si>
  <si>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</si>
  <si>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</si>
  <si>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</si>
  <si>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</si>
  <si>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</si>
  <si>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</si>
  <si>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</si>
  <si>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</si>
  <si>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</si>
  <si>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</si>
  <si>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</si>
  <si>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</si>
  <si>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</si>
  <si>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</si>
  <si>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</si>
  <si>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</si>
  <si>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</si>
  <si>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</si>
  <si>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</si>
  <si>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</si>
  <si>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</si>
  <si>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</si>
  <si>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</si>
  <si>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</si>
  <si>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</si>
  <si>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</si>
  <si>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</si>
  <si>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</si>
  <si>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</si>
  <si>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</si>
  <si>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</si>
  <si>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</si>
  <si>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</si>
  <si>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</si>
  <si>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</si>
  <si>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</si>
  <si>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</si>
  <si>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</si>
  <si>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</si>
  <si>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</si>
  <si>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</si>
  <si>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</si>
  <si>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</si>
  <si>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</si>
  <si>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</si>
  <si>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</si>
  <si>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</si>
  <si>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</si>
  <si>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</si>
  <si>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</si>
  <si>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</si>
  <si>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</si>
  <si>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</si>
  <si>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</si>
  <si>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</si>
  <si>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</si>
  <si>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</si>
  <si>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</si>
  <si>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</si>
  <si>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</si>
  <si>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</si>
  <si>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</si>
  <si>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</si>
  <si>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</si>
  <si>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</si>
  <si>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</si>
  <si>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</si>
  <si>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</si>
  <si>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</si>
  <si>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</si>
  <si>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</si>
  <si>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</si>
  <si>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</si>
  <si>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</si>
  <si>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</si>
  <si>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</si>
  <si>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</si>
  <si>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</si>
  <si>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</si>
  <si>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</si>
  <si>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</si>
  <si>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</si>
  <si>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</si>
  <si>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</si>
  <si>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</si>
  <si>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</si>
  <si>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</si>
  <si>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</si>
  <si>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</si>
  <si>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</si>
  <si>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</si>
  <si>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</si>
  <si>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</si>
  <si>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</si>
  <si>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</si>
  <si>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</si>
  <si>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</si>
  <si>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</si>
  <si>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</si>
  <si>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</si>
  <si>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</si>
  <si>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</si>
  <si>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</si>
  <si>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</si>
  <si>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</si>
  <si>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</si>
  <si>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</si>
  <si>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</si>
  <si>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</si>
  <si>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</si>
  <si>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</si>
  <si>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</si>
  <si>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</si>
  <si>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</si>
  <si>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</si>
  <si>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</si>
  <si>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</si>
  <si>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</si>
  <si>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</si>
  <si>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</si>
  <si>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</si>
  <si>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</si>
  <si>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</si>
  <si>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</si>
  <si>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</si>
  <si>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</si>
  <si>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</si>
  <si>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</si>
  <si>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</si>
  <si>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</si>
  <si>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</si>
  <si>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</si>
  <si>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</si>
  <si>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</si>
  <si>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</si>
  <si>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</si>
  <si>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</si>
  <si>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</si>
  <si>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</si>
  <si>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</si>
  <si>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</si>
  <si>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</si>
  <si>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</si>
  <si>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</si>
  <si>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</si>
  <si>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</si>
  <si>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</si>
  <si>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</si>
  <si>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</si>
  <si>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</si>
  <si>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</si>
  <si>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</si>
  <si>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</si>
  <si>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</si>
  <si>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</si>
  <si>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</si>
  <si>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</si>
  <si>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</si>
  <si>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</si>
  <si>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</si>
  <si>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</si>
  <si>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</si>
  <si>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</si>
  <si>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</si>
  <si>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</si>
  <si>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</si>
  <si>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</si>
  <si>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</si>
  <si>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</si>
  <si>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</si>
  <si>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</si>
  <si>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</si>
  <si>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</si>
  <si>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</si>
  <si>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</si>
  <si>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</si>
  <si>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</si>
  <si>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</si>
  <si>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</si>
  <si>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</si>
  <si>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</si>
  <si>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</si>
  <si>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</si>
  <si>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</si>
  <si>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</si>
  <si>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</si>
  <si>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</si>
  <si>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</si>
  <si>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</si>
  <si>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</si>
  <si>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</si>
  <si>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</si>
  <si>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</si>
  <si>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</si>
  <si>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</si>
  <si>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</si>
  <si>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</si>
  <si>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</si>
  <si>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</si>
  <si>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</si>
  <si>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</si>
  <si>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</si>
  <si>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</si>
  <si>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</si>
  <si>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</si>
  <si>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</si>
  <si>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</si>
  <si>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</si>
  <si>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</si>
  <si>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</si>
  <si>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</si>
  <si>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</si>
  <si>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</si>
  <si>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</si>
  <si>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</si>
  <si>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</si>
  <si>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</si>
  <si>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</si>
  <si>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</si>
  <si>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</si>
  <si>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</si>
  <si>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</si>
  <si>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</si>
  <si>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</si>
  <si>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</si>
  <si>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</si>
  <si>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</si>
  <si>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</si>
  <si>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</si>
  <si>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</si>
  <si>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</si>
  <si>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</si>
  <si>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</si>
  <si>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</si>
  <si>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</si>
  <si>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</si>
  <si>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</si>
  <si>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</si>
  <si>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</si>
  <si>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</si>
  <si>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</si>
  <si>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</si>
  <si>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</si>
  <si>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</si>
  <si>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</si>
  <si>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</si>
  <si>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</si>
  <si>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</si>
  <si>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</si>
  <si>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</si>
  <si>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</si>
  <si>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</si>
  <si>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</si>
  <si>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</si>
  <si>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</si>
  <si>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</si>
  <si>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</si>
  <si>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</si>
  <si>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</si>
  <si>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</si>
  <si>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</si>
  <si>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</si>
  <si>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</si>
  <si>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</si>
  <si>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</si>
  <si>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</si>
  <si>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</si>
  <si>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</si>
  <si>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</si>
  <si>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</si>
  <si>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</si>
  <si>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</si>
  <si>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</si>
  <si>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</si>
  <si>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</si>
  <si>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</si>
  <si>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</si>
  <si>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</si>
  <si>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</si>
  <si>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</si>
  <si>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</si>
  <si>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</si>
  <si>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</si>
  <si>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</si>
  <si>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</si>
  <si>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</si>
  <si>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</si>
  <si>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</si>
  <si>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</si>
  <si>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</si>
  <si>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</si>
  <si>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</si>
  <si>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</si>
  <si>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</si>
  <si>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</si>
  <si>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</si>
  <si>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</si>
  <si>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</si>
  <si>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</si>
  <si>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</si>
  <si>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</si>
  <si>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</si>
  <si>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</si>
  <si>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</si>
  <si>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</si>
  <si>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</si>
  <si>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</si>
  <si>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</si>
  <si>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</si>
  <si>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</si>
  <si>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</si>
  <si>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</si>
  <si>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</si>
  <si>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</si>
  <si>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</si>
  <si>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</si>
  <si>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</si>
  <si>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</si>
  <si>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</si>
  <si>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</si>
  <si>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</si>
  <si>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</si>
  <si>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</si>
  <si>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</si>
  <si>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</si>
  <si>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</si>
  <si>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</si>
  <si>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</si>
  <si>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</si>
  <si>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</si>
  <si>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</si>
  <si>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</si>
  <si>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</si>
  <si>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</si>
  <si>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</si>
  <si>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</si>
  <si>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</si>
  <si>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</si>
  <si>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</si>
  <si>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</si>
  <si>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</si>
  <si>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</si>
  <si>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</si>
  <si>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</si>
  <si>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</si>
  <si>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</si>
  <si>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</si>
  <si>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</si>
  <si>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</si>
  <si>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</si>
  <si>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</si>
  <si>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</si>
  <si>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</si>
  <si>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</si>
  <si>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</si>
  <si>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</si>
  <si>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</si>
  <si>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</si>
  <si>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</si>
  <si>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</si>
  <si>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</si>
  <si>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</si>
  <si>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</si>
  <si>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</si>
  <si>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</si>
  <si>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</si>
  <si>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</si>
  <si>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</si>
  <si>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</si>
  <si>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</si>
  <si>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</si>
  <si>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</si>
  <si>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</si>
  <si>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</si>
  <si>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</si>
  <si>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</si>
  <si>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</si>
  <si>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</si>
  <si>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</si>
  <si>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</si>
  <si>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</si>
  <si>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</si>
  <si>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</si>
  <si>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</si>
  <si>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</si>
  <si>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</si>
  <si>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</si>
  <si>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</si>
  <si>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</si>
  <si>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</si>
  <si>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</si>
  <si>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</si>
  <si>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</si>
  <si>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</si>
  <si>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</si>
  <si>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</si>
  <si>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</si>
  <si>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</si>
  <si>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</si>
  <si>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</si>
  <si>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</si>
  <si>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</si>
  <si>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</si>
  <si>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</si>
  <si>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</si>
  <si>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</si>
  <si>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</si>
  <si>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</si>
  <si>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</si>
  <si>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</si>
  <si>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</si>
  <si>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</si>
  <si>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</si>
  <si>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</si>
  <si>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</si>
  <si>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</si>
  <si>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</si>
  <si>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</si>
  <si>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</si>
  <si>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</si>
  <si>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</si>
  <si>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</si>
  <si>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</si>
  <si>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</si>
  <si>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</si>
  <si>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</si>
  <si>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</si>
  <si>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</si>
  <si>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</si>
  <si>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</si>
  <si>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</si>
  <si>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</si>
  <si>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</si>
  <si>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</si>
  <si>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</si>
  <si>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</si>
  <si>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</si>
  <si>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</si>
  <si>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</si>
  <si>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</si>
  <si>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</si>
  <si>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</si>
  <si>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</si>
  <si>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</si>
  <si>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</si>
  <si>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</si>
  <si>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</si>
  <si>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</si>
  <si>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</si>
  <si>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</si>
  <si>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</si>
  <si>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</si>
  <si>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</si>
  <si>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</si>
  <si>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</si>
  <si>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</si>
  <si>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</si>
  <si>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</si>
  <si>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</si>
  <si>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</si>
  <si>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</si>
  <si>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</si>
  <si>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</si>
  <si>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</si>
  <si>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</si>
  <si>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</si>
  <si>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</si>
  <si>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</si>
  <si>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</si>
  <si>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</si>
  <si>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</si>
  <si>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</si>
  <si>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</si>
  <si>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</si>
  <si>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</si>
  <si>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</si>
  <si>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</si>
  <si>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</si>
  <si>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</si>
  <si>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</si>
  <si>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</si>
  <si>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</si>
  <si>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</si>
  <si>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</si>
  <si>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</si>
  <si>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</si>
  <si>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</si>
  <si>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</si>
  <si>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</si>
  <si>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</si>
  <si>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</si>
  <si>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</si>
  <si>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</si>
  <si>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</si>
  <si>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</si>
  <si>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</si>
  <si>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</si>
  <si>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</si>
  <si>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</si>
  <si>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</si>
  <si>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</si>
  <si>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</si>
  <si>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</si>
  <si>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</si>
  <si>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</si>
  <si>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</si>
  <si>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</si>
  <si>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</si>
  <si>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</si>
  <si>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</si>
  <si>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</si>
  <si>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</si>
  <si>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</si>
  <si>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</si>
  <si>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</si>
  <si>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</si>
  <si>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</si>
  <si>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</si>
  <si>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</si>
  <si>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</si>
  <si>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</si>
  <si>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</si>
  <si>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</si>
  <si>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</si>
  <si>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</si>
  <si>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</si>
  <si>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</si>
  <si>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</si>
  <si>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</si>
  <si>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</si>
  <si>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</si>
  <si>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</si>
  <si>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</si>
  <si>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</si>
  <si>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</si>
  <si>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</si>
  <si>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</si>
  <si>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</si>
  <si>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</si>
  <si>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</si>
  <si>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</si>
  <si>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</si>
  <si>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</si>
  <si>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</si>
  <si>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</si>
  <si>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</si>
  <si>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</si>
  <si>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</si>
  <si>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</si>
  <si>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</si>
  <si>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</si>
  <si>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</si>
  <si>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</si>
  <si>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</si>
  <si>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</si>
  <si>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</si>
  <si>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</si>
  <si>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</si>
  <si>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</si>
  <si>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</si>
  <si>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</si>
  <si>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</si>
  <si>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</si>
  <si>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</si>
  <si>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</si>
  <si>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</si>
  <si>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</si>
  <si>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</si>
  <si>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</si>
  <si>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</si>
  <si>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</si>
  <si>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</si>
  <si>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</si>
  <si>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</si>
  <si>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</si>
  <si>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</si>
  <si>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</si>
  <si>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</si>
  <si>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</si>
  <si>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</si>
  <si>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</si>
  <si>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</si>
  <si>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</si>
  <si>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</si>
  <si>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</si>
  <si>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</si>
  <si>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</si>
  <si>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</si>
  <si>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</si>
  <si>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</si>
  <si>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</si>
  <si>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</si>
  <si>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</si>
  <si>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</si>
  <si>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</si>
  <si>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</si>
  <si>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</si>
  <si>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</si>
  <si>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</si>
  <si>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</si>
  <si>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</si>
  <si>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</si>
  <si>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</si>
  <si>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</si>
  <si>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</si>
  <si>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</si>
  <si>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</si>
  <si>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</si>
  <si>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</si>
  <si>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</si>
  <si>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</si>
  <si>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</si>
  <si>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</si>
  <si>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</si>
  <si>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</si>
  <si>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</si>
  <si>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</si>
  <si>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</si>
  <si>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</si>
  <si>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</si>
  <si>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</si>
  <si>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</si>
  <si>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</si>
  <si>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</si>
  <si>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</si>
  <si>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</si>
  <si>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</si>
  <si>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</si>
  <si>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</si>
  <si>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</si>
  <si>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</si>
  <si>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</si>
  <si>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</si>
  <si>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</si>
  <si>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</si>
  <si>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</si>
  <si>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</si>
  <si>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</si>
  <si>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</si>
  <si>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</si>
  <si>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</si>
  <si>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</si>
  <si>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</si>
  <si>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</si>
  <si>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</si>
  <si>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</si>
  <si>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</si>
  <si>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</si>
  <si>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</si>
  <si>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</si>
  <si>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</si>
  <si>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</si>
  <si>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</si>
  <si>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</si>
  <si>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</si>
  <si>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</si>
  <si>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</si>
  <si>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</si>
  <si>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</si>
  <si>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</si>
  <si>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</si>
  <si>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</si>
  <si>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</si>
  <si>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</si>
  <si>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</si>
  <si>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</si>
  <si>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</si>
  <si>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</si>
  <si>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</si>
  <si>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</si>
  <si>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</si>
  <si>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</si>
  <si>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</si>
  <si>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</si>
  <si>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</si>
  <si>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</si>
  <si>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</si>
  <si>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</si>
  <si>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</si>
  <si>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</si>
  <si>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</si>
  <si>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</si>
  <si>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</si>
  <si>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</si>
  <si>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</si>
  <si>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</si>
  <si>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</si>
  <si>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</si>
  <si>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</si>
  <si>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</si>
  <si>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</si>
  <si>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</si>
  <si>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</si>
  <si>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</si>
  <si>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</si>
  <si>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</si>
  <si>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</si>
  <si>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</si>
  <si>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</si>
  <si>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</si>
  <si>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</si>
  <si>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</si>
  <si>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</si>
  <si>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</si>
  <si>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</si>
  <si>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</si>
  <si>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</si>
  <si>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</si>
  <si>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</si>
  <si>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</si>
  <si>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</si>
  <si>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</si>
  <si>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</si>
  <si>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</si>
  <si>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</si>
  <si>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</si>
  <si>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</si>
  <si>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</si>
  <si>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</si>
  <si>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</si>
  <si>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</si>
  <si>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</si>
  <si>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</si>
  <si>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</si>
  <si>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</si>
  <si>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</si>
  <si>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</si>
  <si>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</si>
  <si>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</si>
  <si>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</si>
  <si>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</si>
  <si>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</si>
  <si>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</si>
  <si>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</si>
  <si>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</si>
  <si>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</si>
  <si>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</si>
  <si>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</si>
  <si>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</si>
  <si>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</si>
  <si>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</si>
  <si>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</si>
  <si>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</si>
  <si>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</si>
  <si>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</si>
  <si>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</si>
  <si>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</si>
  <si>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</si>
  <si>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</si>
  <si>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</si>
  <si>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</si>
  <si>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</si>
  <si>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</si>
  <si>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</si>
  <si>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</si>
  <si>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</si>
  <si>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</si>
  <si>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</si>
  <si>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</si>
  <si>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</si>
  <si>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</si>
  <si>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</si>
  <si>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</si>
  <si>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</si>
  <si>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</si>
  <si>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</si>
  <si>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</si>
  <si>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</si>
  <si>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</si>
  <si>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</si>
  <si>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</si>
  <si>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</si>
  <si>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</si>
  <si>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</si>
  <si>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</si>
  <si>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</si>
  <si>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</si>
  <si>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</si>
  <si>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</si>
  <si>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</si>
  <si>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</si>
  <si>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</si>
  <si>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</si>
  <si>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</si>
  <si>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</si>
  <si>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</si>
  <si>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</si>
  <si>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</si>
  <si>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</si>
  <si>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</si>
  <si>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</si>
  <si>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</si>
  <si>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</si>
  <si>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</si>
  <si>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</si>
  <si>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</si>
  <si>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</si>
  <si>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</si>
  <si>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</si>
  <si>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</si>
  <si>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</si>
  <si>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</si>
  <si>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</si>
  <si>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</si>
  <si>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</si>
  <si>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</si>
  <si>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</si>
  <si>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</si>
  <si>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</si>
  <si>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</si>
  <si>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</si>
  <si>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</si>
  <si>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</si>
  <si>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</si>
  <si>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</si>
  <si>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</si>
  <si>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</si>
  <si>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</si>
  <si>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</si>
  <si>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</si>
  <si>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</si>
  <si>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</si>
  <si>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</si>
  <si>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</si>
  <si>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</si>
  <si>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</si>
  <si>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</si>
  <si>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</si>
  <si>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</si>
  <si>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</si>
  <si>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</si>
  <si>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</si>
  <si>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</si>
  <si>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</si>
  <si>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</si>
  <si>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</si>
  <si>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</si>
  <si>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</si>
  <si>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</si>
  <si>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</si>
  <si>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</si>
  <si>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</si>
  <si>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</si>
  <si>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</si>
  <si>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</si>
  <si>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</si>
  <si>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</si>
  <si>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</si>
  <si>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</si>
  <si>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</si>
  <si>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</si>
  <si>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</si>
  <si>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</si>
  <si>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</si>
  <si>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</si>
  <si>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</si>
  <si>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</si>
  <si>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</si>
  <si>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</si>
  <si>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</si>
  <si>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</si>
  <si>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</si>
  <si>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</si>
  <si>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</si>
  <si>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</si>
  <si>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</si>
  <si>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</si>
  <si>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</si>
  <si>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</si>
  <si>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</si>
  <si>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</si>
  <si>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</si>
  <si>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</si>
  <si>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</si>
  <si>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</si>
  <si>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</si>
  <si>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</si>
  <si>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</si>
  <si>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</si>
  <si>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</si>
  <si>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</si>
  <si>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</si>
  <si>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</si>
  <si>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</si>
  <si>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</si>
  <si>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</si>
  <si>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</si>
  <si>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</si>
  <si>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</si>
  <si>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</si>
  <si>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</si>
  <si>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</si>
  <si>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</si>
  <si>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</si>
  <si>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</si>
  <si>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</si>
  <si>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</si>
  <si>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</si>
  <si>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</si>
  <si>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</si>
  <si>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</si>
  <si>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</si>
  <si>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</si>
  <si>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</si>
  <si>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</si>
  <si>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</si>
  <si>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</si>
  <si>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</si>
  <si>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</si>
  <si>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</si>
  <si>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</si>
  <si>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</si>
  <si>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</si>
  <si>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</si>
  <si>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</si>
  <si>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</si>
  <si>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</si>
  <si>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</si>
  <si>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</si>
  <si>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</si>
  <si>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</si>
  <si>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</si>
  <si>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</si>
  <si>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</si>
  <si>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</si>
  <si>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</si>
  <si>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</si>
  <si>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</si>
  <si>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</si>
  <si>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</si>
  <si>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</si>
  <si>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</si>
  <si>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</si>
  <si>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</si>
  <si>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</si>
  <si>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</si>
  <si>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</si>
  <si>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</si>
  <si>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</si>
  <si>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</si>
  <si>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</si>
  <si>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</si>
  <si>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</si>
  <si>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</si>
  <si>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</si>
  <si>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</si>
  <si>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</si>
  <si>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</si>
  <si>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</si>
  <si>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</si>
  <si>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</si>
  <si>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</si>
  <si>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</si>
  <si>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</si>
  <si>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</si>
  <si>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</si>
  <si>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</si>
  <si>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</si>
  <si>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</si>
  <si>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</si>
  <si>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</si>
  <si>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</si>
  <si>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</si>
  <si>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</si>
  <si>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</si>
  <si>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</si>
  <si>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</si>
  <si>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</si>
  <si>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</si>
  <si>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</si>
  <si>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</si>
  <si>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</si>
  <si>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</si>
  <si>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</si>
  <si>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</si>
  <si>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</si>
  <si>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</si>
  <si>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</si>
  <si>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</si>
  <si>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</si>
  <si>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</si>
  <si>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</si>
  <si>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</si>
  <si>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</si>
  <si>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</si>
  <si>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</si>
  <si>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</si>
  <si>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</si>
  <si>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</si>
  <si>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</si>
  <si>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</si>
  <si>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</si>
  <si>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</si>
  <si>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</si>
  <si>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</si>
  <si>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</si>
  <si>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</si>
  <si>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</si>
  <si>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</si>
  <si>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</si>
  <si>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</si>
  <si>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</si>
  <si>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</si>
  <si>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</si>
  <si>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</si>
  <si>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</si>
  <si>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</si>
  <si>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</si>
  <si>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</si>
  <si>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</si>
  <si>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</si>
  <si>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</si>
  <si>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</si>
  <si>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</si>
  <si>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</si>
  <si>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</si>
  <si>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</si>
  <si>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</si>
  <si>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</si>
  <si>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</si>
  <si>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</si>
  <si>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</si>
  <si>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</si>
  <si>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</si>
  <si>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</si>
  <si>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</si>
  <si>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</si>
  <si>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</si>
  <si>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</si>
  <si>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</si>
  <si>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</si>
  <si>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</si>
  <si>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</si>
  <si>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</si>
  <si>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</si>
  <si>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</si>
  <si>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</si>
  <si>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</si>
  <si>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</si>
  <si>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</si>
  <si>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</si>
  <si>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</si>
  <si>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</si>
  <si>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</si>
  <si>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</si>
  <si>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</si>
  <si>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</si>
  <si>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</si>
  <si>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</si>
  <si>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</si>
  <si>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</si>
  <si>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</si>
  <si>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</si>
  <si>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</si>
  <si>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</si>
  <si>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</si>
  <si>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</si>
  <si>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</si>
  <si>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</si>
  <si>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</si>
  <si>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</si>
  <si>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</si>
  <si>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</si>
  <si>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</si>
  <si>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</si>
  <si>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</si>
  <si>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</si>
  <si>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</si>
  <si>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</si>
  <si>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</si>
  <si>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</si>
  <si>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</si>
  <si>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</si>
  <si>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</si>
  <si>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</si>
  <si>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</si>
  <si>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</si>
  <si>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</si>
  <si>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</si>
  <si>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</si>
  <si>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</si>
  <si>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</si>
  <si>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</si>
  <si>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</si>
  <si>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</si>
  <si>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</si>
  <si>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</si>
  <si>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</si>
  <si>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</si>
  <si>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</si>
  <si>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</si>
  <si>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</si>
  <si>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</si>
  <si>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</si>
  <si>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</si>
  <si>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</si>
  <si>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</si>
  <si>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</si>
  <si>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</si>
  <si>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</si>
  <si>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</si>
  <si>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</si>
  <si>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</si>
  <si>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</si>
  <si>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</si>
  <si>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</si>
  <si>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</si>
  <si>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</si>
  <si>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</si>
  <si>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</si>
  <si>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</si>
  <si>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</si>
  <si>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</si>
  <si>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</si>
  <si>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</si>
  <si>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</si>
  <si>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</si>
  <si>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</si>
  <si>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</si>
  <si>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</si>
  <si>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</si>
  <si>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</si>
  <si>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</si>
  <si>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</si>
  <si>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</si>
  <si>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</si>
  <si>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</si>
  <si>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</si>
  <si>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</si>
  <si>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</si>
  <si>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</si>
  <si>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</si>
  <si>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</si>
  <si>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</si>
  <si>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</si>
  <si>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</si>
  <si>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</si>
  <si>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</si>
  <si>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</si>
  <si>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</si>
  <si>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</si>
  <si>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</si>
  <si>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</si>
  <si>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</si>
  <si>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</si>
  <si>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</si>
  <si>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</si>
  <si>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</si>
  <si>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</si>
  <si>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</si>
  <si>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</si>
  <si>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</si>
  <si>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</si>
  <si>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</si>
  <si>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</si>
  <si>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</si>
  <si>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</si>
  <si>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</si>
  <si>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</si>
  <si>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</si>
  <si>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</si>
  <si>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</si>
  <si>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</si>
  <si>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</si>
  <si>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</si>
  <si>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</si>
  <si>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</si>
  <si>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</si>
  <si>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</si>
  <si>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</si>
  <si>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</si>
  <si>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</si>
  <si>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</si>
  <si>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</si>
  <si>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</si>
  <si>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</si>
  <si>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</si>
  <si>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</si>
  <si>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</si>
  <si>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</si>
  <si>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</si>
  <si>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</si>
  <si>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</si>
  <si>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</si>
  <si>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</si>
  <si>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</si>
  <si>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</si>
  <si>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</si>
  <si>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</si>
  <si>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</si>
  <si>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</si>
  <si>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</si>
  <si>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</si>
  <si>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</si>
  <si>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</si>
  <si>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</si>
  <si>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</si>
  <si>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</si>
  <si>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</si>
  <si>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</si>
  <si>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</si>
  <si>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</si>
  <si>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</si>
  <si>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</si>
  <si>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</si>
  <si>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</si>
  <si>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</si>
  <si>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</si>
  <si>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</si>
  <si>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</si>
  <si>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</si>
  <si>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</si>
  <si>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</si>
  <si>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</si>
  <si>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</si>
  <si>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</si>
  <si>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</si>
  <si>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</si>
  <si>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</si>
  <si>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</si>
  <si>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</si>
  <si>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</si>
  <si>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</si>
  <si>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</si>
  <si>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</si>
  <si>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</si>
  <si>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</si>
  <si>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</si>
  <si>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</si>
  <si>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</si>
  <si>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</si>
  <si>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</si>
  <si>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</si>
  <si>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</si>
  <si>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</si>
  <si>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</si>
  <si>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</si>
  <si>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</si>
  <si>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</si>
  <si>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</si>
  <si>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</si>
  <si>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</si>
  <si>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</si>
  <si>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</si>
  <si>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</si>
  <si>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</si>
  <si>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</si>
  <si>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</si>
  <si>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</si>
  <si>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</si>
  <si>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</si>
  <si>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</si>
  <si>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</si>
  <si>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</si>
  <si>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</si>
  <si>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</si>
  <si>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</si>
  <si>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</si>
  <si>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</si>
  <si>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</si>
  <si>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</si>
  <si>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</si>
  <si>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</si>
  <si>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</si>
  <si>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</si>
  <si>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</si>
  <si>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</si>
  <si>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</si>
  <si>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</si>
  <si>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</si>
  <si>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</si>
  <si>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</si>
  <si>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</si>
  <si>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</si>
  <si>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</si>
  <si>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</si>
  <si>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</si>
  <si>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</si>
  <si>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</si>
  <si>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</si>
  <si>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</si>
  <si>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</si>
  <si>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</si>
  <si>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</si>
  <si>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</si>
  <si>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</si>
  <si>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</si>
  <si>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</si>
  <si>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</si>
  <si>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</si>
  <si>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</si>
  <si>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</si>
  <si>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</si>
  <si>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</si>
  <si>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</si>
  <si>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</si>
  <si>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</si>
  <si>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</si>
  <si>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</si>
  <si>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</si>
  <si>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</si>
  <si>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</si>
  <si>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</si>
  <si>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</si>
  <si>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</si>
  <si>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</si>
  <si>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</si>
  <si>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</si>
  <si>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</si>
  <si>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</si>
  <si>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</si>
  <si>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</si>
  <si>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</si>
  <si>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</si>
  <si>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</si>
  <si>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</si>
  <si>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</si>
  <si>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</si>
  <si>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</si>
  <si>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</si>
  <si>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</si>
  <si>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</si>
  <si>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</si>
  <si>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</si>
  <si>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</si>
  <si>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</si>
  <si>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</si>
  <si>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</si>
  <si>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</si>
  <si>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</si>
  <si>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</si>
  <si>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</si>
  <si>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</si>
  <si>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</si>
  <si>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</si>
  <si>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</si>
  <si>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</si>
  <si>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</si>
  <si>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</si>
  <si>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</si>
  <si>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</si>
  <si>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</si>
  <si>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</si>
  <si>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</si>
  <si>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</si>
  <si>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</si>
  <si>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</si>
  <si>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</si>
  <si>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</si>
  <si>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</si>
  <si>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</si>
  <si>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</si>
  <si>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</si>
  <si>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</si>
  <si>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</si>
  <si>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</si>
  <si>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</si>
  <si>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</si>
  <si>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</si>
  <si>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</si>
  <si>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</si>
  <si>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</si>
  <si>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</si>
  <si>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</si>
  <si>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</si>
  <si>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</si>
  <si>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</si>
  <si>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</si>
  <si>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</si>
  <si>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</si>
  <si>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</si>
  <si>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</si>
  <si>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</si>
  <si>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</si>
  <si>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</si>
  <si>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</si>
  <si>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</si>
  <si>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</si>
  <si>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</si>
  <si>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</si>
  <si>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</si>
  <si>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</si>
  <si>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</si>
  <si>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</si>
  <si>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</si>
  <si>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</si>
  <si>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</si>
  <si>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</si>
  <si>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</si>
  <si>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</si>
  <si>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</si>
  <si>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</si>
  <si>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</si>
  <si>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</si>
  <si>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</si>
  <si>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</si>
  <si>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</si>
  <si>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</si>
  <si>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</si>
  <si>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</si>
  <si>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</si>
  <si>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</si>
  <si>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</si>
  <si>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</si>
  <si>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</si>
  <si>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</si>
  <si>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</si>
  <si>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</si>
  <si>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</si>
  <si>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</si>
  <si>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</si>
  <si>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</si>
  <si>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</si>
  <si>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</si>
  <si>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</si>
  <si>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</si>
  <si>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</si>
  <si>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</si>
  <si>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</si>
  <si>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</si>
  <si>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</si>
  <si>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</si>
  <si>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</si>
  <si>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</si>
  <si>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</si>
  <si>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</si>
  <si>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</si>
  <si>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</si>
  <si>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</si>
  <si>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</si>
  <si>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</si>
  <si>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</si>
  <si>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</si>
  <si>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</si>
  <si>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</si>
  <si>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</si>
  <si>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</si>
  <si>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</si>
  <si>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</si>
  <si>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</si>
  <si>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</si>
  <si>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</si>
  <si>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</si>
  <si>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</si>
  <si>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</si>
  <si>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</si>
  <si>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</si>
  <si>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</si>
  <si>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</si>
  <si>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</si>
  <si>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</si>
  <si>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</si>
  <si>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</si>
  <si>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</si>
  <si>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</si>
  <si>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</si>
  <si>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</si>
  <si>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</si>
  <si>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</si>
  <si>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</si>
  <si>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</si>
  <si>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</si>
  <si>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</si>
  <si>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</si>
  <si>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</si>
  <si>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</si>
  <si>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</si>
  <si>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</si>
  <si>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</si>
  <si>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</si>
  <si>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</si>
  <si>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</si>
  <si>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</si>
  <si>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</si>
  <si>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</si>
  <si>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</si>
  <si>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</si>
  <si>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</si>
  <si>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</si>
  <si>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</si>
  <si>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</si>
  <si>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</si>
  <si>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</si>
  <si>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</si>
  <si>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</si>
  <si>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</si>
  <si>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</si>
  <si>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</si>
  <si>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</si>
  <si>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</si>
  <si>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</si>
  <si>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</si>
  <si>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</si>
  <si>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</si>
  <si>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</si>
  <si>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</si>
  <si>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</si>
  <si>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</si>
  <si>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</si>
  <si>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</si>
  <si>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</si>
  <si>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</si>
  <si>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</si>
  <si>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</si>
  <si>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</si>
  <si>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</si>
  <si>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</si>
  <si>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</si>
  <si>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</si>
  <si>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</si>
  <si>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</si>
  <si>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</si>
  <si>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</si>
  <si>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</si>
  <si>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</si>
  <si>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</si>
  <si>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</si>
  <si>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</si>
  <si>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</si>
  <si>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</si>
  <si>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</si>
  <si>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</si>
  <si>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</si>
  <si>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</si>
  <si>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</si>
  <si>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</si>
  <si>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</si>
  <si>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</si>
  <si>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</si>
  <si>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</si>
  <si>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</si>
  <si>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</si>
  <si>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</si>
  <si>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</si>
  <si>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</si>
  <si>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</si>
  <si>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</si>
  <si>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</si>
  <si>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</si>
  <si>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</si>
  <si>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</si>
  <si>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</si>
  <si>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</si>
  <si>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</si>
  <si>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</si>
  <si>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</si>
  <si>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</si>
  <si>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</si>
  <si>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</si>
  <si>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</si>
  <si>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</si>
  <si>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</si>
  <si>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</si>
  <si>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</si>
  <si>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</si>
  <si>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</si>
  <si>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</si>
  <si>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</si>
  <si>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</si>
  <si>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</si>
  <si>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</si>
  <si>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</si>
  <si>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</si>
  <si>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</si>
  <si>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</si>
  <si>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</si>
  <si>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</si>
  <si>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</si>
  <si>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</si>
  <si>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</si>
  <si>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</si>
  <si>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</si>
  <si>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</si>
  <si>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</si>
  <si>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</si>
  <si>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</si>
  <si>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</si>
  <si>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</si>
  <si>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</si>
  <si>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</si>
  <si>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</si>
  <si>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</si>
  <si>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</si>
  <si>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</si>
  <si>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</si>
  <si>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</si>
  <si>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</si>
  <si>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</si>
  <si>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</si>
  <si>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</si>
  <si>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</si>
  <si>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</si>
  <si>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</si>
  <si>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</si>
  <si>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</si>
  <si>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</si>
  <si>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</si>
  <si>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</si>
  <si>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</si>
  <si>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</si>
  <si>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</si>
  <si>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</si>
  <si>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</si>
  <si>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</si>
  <si>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</si>
  <si>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</si>
  <si>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</si>
  <si>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</si>
  <si>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</si>
  <si>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</si>
  <si>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</si>
  <si>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</si>
  <si>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</si>
  <si>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</si>
  <si>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</si>
  <si>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</si>
  <si>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</si>
  <si>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</si>
  <si>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</si>
  <si>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</si>
  <si>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</si>
  <si>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</si>
  <si>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</si>
  <si>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</si>
  <si>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</si>
  <si>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</si>
  <si>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</si>
  <si>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</si>
  <si>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</si>
  <si>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</si>
  <si>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</si>
  <si>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</si>
  <si>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</si>
  <si>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</si>
  <si>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</si>
  <si>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</si>
  <si>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</si>
  <si>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</si>
  <si>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</si>
  <si>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</si>
  <si>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</si>
  <si>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</si>
  <si>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</si>
  <si>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</si>
  <si>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</si>
  <si>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</si>
  <si>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</si>
  <si>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</si>
  <si>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</si>
  <si>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</si>
  <si>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</si>
  <si>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</si>
  <si>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</si>
  <si>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</si>
  <si>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</si>
  <si>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</si>
  <si>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</si>
  <si>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</si>
  <si>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</si>
  <si>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</si>
  <si>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</si>
  <si>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</si>
  <si>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</si>
  <si>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</si>
  <si>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</si>
  <si>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</si>
  <si>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</si>
  <si>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</si>
  <si>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</si>
  <si>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</si>
  <si>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</si>
  <si>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</si>
  <si>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</si>
  <si>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</si>
  <si>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</si>
  <si>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</si>
  <si>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</si>
  <si>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</si>
  <si>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</si>
  <si>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</si>
  <si>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</si>
  <si>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</si>
  <si>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</si>
  <si>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</si>
  <si>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</si>
  <si>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</si>
  <si>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</si>
  <si>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</si>
  <si>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</si>
  <si>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</si>
  <si>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</si>
  <si>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</si>
  <si>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</si>
  <si>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</si>
  <si>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</si>
  <si>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</si>
  <si>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</si>
  <si>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</si>
  <si>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</si>
  <si>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</si>
  <si>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</si>
  <si>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</si>
  <si>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</si>
  <si>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</si>
  <si>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</si>
  <si>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</si>
  <si>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</si>
  <si>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</si>
  <si>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</si>
  <si>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</si>
  <si>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</si>
  <si>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</si>
  <si>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</si>
  <si>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</si>
  <si>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</si>
  <si>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</si>
  <si>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</si>
  <si>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</si>
  <si>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</si>
  <si>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</si>
  <si>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</si>
  <si>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</si>
  <si>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</si>
  <si>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</si>
  <si>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</si>
  <si>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</si>
  <si>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</si>
  <si>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</si>
  <si>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</si>
  <si>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</si>
  <si>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</si>
  <si>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</si>
  <si>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</si>
  <si>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</si>
  <si>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</si>
  <si>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</si>
  <si>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</si>
  <si>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</si>
  <si>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</si>
  <si>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</si>
  <si>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</si>
  <si>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</si>
  <si>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</si>
  <si>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</si>
  <si>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</si>
  <si>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</si>
  <si>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</si>
  <si>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</si>
  <si>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</si>
  <si>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</si>
  <si>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</si>
  <si>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</si>
  <si>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</si>
  <si>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</si>
  <si>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</si>
  <si>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</si>
  <si>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</si>
  <si>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</si>
  <si>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</si>
  <si>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</si>
  <si>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</si>
  <si>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</si>
  <si>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</si>
  <si>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</si>
  <si>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</si>
  <si>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</si>
  <si>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</si>
  <si>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</si>
  <si>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</si>
  <si>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</si>
  <si>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</si>
  <si>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</si>
  <si>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</si>
  <si>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</si>
  <si>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</si>
  <si>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</si>
  <si>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</si>
  <si>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</si>
  <si>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</si>
  <si>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</si>
  <si>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</si>
  <si>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</si>
  <si>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</si>
  <si>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</si>
  <si>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</si>
  <si>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</si>
  <si>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</si>
  <si>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</si>
  <si>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</si>
  <si>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</si>
  <si>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</si>
  <si>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</si>
  <si>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</si>
  <si>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</si>
  <si>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</si>
  <si>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</si>
  <si>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</si>
  <si>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</si>
  <si>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</si>
  <si>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</si>
  <si>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</si>
  <si>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</si>
  <si>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</si>
  <si>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</si>
  <si>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</si>
  <si>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</si>
  <si>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</si>
  <si>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</si>
  <si>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</si>
  <si>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</si>
  <si>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</si>
  <si>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</si>
  <si>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</si>
  <si>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</si>
  <si>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</si>
  <si>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</si>
  <si>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</si>
  <si>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</si>
  <si>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</si>
  <si>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</si>
  <si>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</si>
  <si>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</si>
  <si>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</si>
  <si>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</si>
  <si>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</si>
  <si>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</si>
  <si>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</si>
  <si>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</si>
  <si>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</si>
  <si>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</si>
  <si>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</si>
  <si>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</si>
  <si>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</si>
  <si>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</si>
  <si>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</si>
  <si>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</si>
  <si>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</si>
  <si>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</si>
  <si>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</si>
  <si>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</si>
  <si>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</si>
  <si>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</si>
  <si>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</si>
  <si>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</si>
  <si>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</si>
  <si>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</si>
  <si>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</si>
  <si>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</si>
  <si>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</si>
  <si>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</si>
  <si>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</si>
  <si>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</si>
  <si>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</si>
  <si>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</si>
  <si>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</si>
  <si>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</si>
  <si>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</si>
  <si>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</si>
  <si>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</si>
  <si>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</si>
  <si>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</si>
  <si>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</si>
  <si>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</si>
  <si>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</si>
  <si>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</si>
  <si>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</si>
  <si>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</si>
  <si>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</si>
  <si>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</si>
  <si>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</si>
  <si>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</si>
  <si>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</si>
  <si>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</si>
  <si>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</si>
  <si>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</si>
  <si>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</si>
  <si>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</si>
  <si>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</si>
  <si>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</si>
  <si>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</si>
  <si>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</si>
  <si>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</si>
  <si>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</si>
  <si>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</si>
  <si>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</si>
  <si>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</si>
  <si>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</si>
  <si>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</si>
  <si>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</si>
  <si>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</si>
  <si>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</si>
  <si>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</si>
  <si>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</si>
  <si>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</si>
  <si>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</si>
  <si>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</si>
  <si>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</si>
  <si>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</si>
  <si>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</si>
  <si>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</si>
  <si>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</si>
  <si>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</si>
  <si>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</si>
  <si>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</si>
  <si>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</si>
  <si>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</si>
  <si>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</si>
  <si>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</si>
  <si>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</si>
  <si>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</si>
  <si>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</si>
  <si>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</si>
  <si>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</si>
  <si>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</si>
  <si>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</si>
  <si>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</si>
  <si>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</si>
  <si>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</si>
  <si>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</si>
  <si>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</si>
  <si>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</si>
  <si>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</si>
  <si>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</si>
  <si>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</si>
  <si>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</si>
  <si>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</si>
  <si>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</si>
  <si>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</si>
  <si>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</si>
  <si>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</si>
  <si>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</si>
  <si>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</si>
  <si>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</si>
  <si>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</si>
  <si>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</si>
  <si>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</si>
  <si>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</si>
  <si>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</si>
  <si>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</si>
  <si>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</si>
  <si>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</si>
  <si>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</si>
  <si>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</si>
  <si>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</si>
  <si>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</si>
  <si>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</si>
  <si>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</si>
  <si>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</si>
  <si>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</si>
  <si>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</si>
  <si>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</si>
  <si>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</si>
  <si>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</si>
  <si>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</si>
  <si>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</si>
  <si>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</si>
  <si>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</si>
  <si>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</si>
  <si>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</si>
  <si>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</si>
  <si>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</si>
  <si>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</si>
  <si>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</si>
  <si>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</si>
  <si>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</si>
  <si>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</si>
  <si>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</si>
  <si>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</si>
  <si>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</si>
  <si>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</si>
  <si>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</si>
  <si>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</si>
  <si>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</si>
  <si>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</si>
  <si>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</si>
  <si>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</si>
  <si>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</si>
  <si>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</si>
  <si>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</si>
  <si>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</si>
  <si>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</si>
  <si>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</si>
  <si>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</si>
  <si>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</si>
  <si>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</si>
  <si>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</si>
  <si>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</si>
  <si>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</si>
  <si>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</si>
  <si>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</si>
  <si>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</si>
  <si>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</si>
  <si>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</si>
  <si>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</si>
  <si>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</si>
  <si>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</si>
  <si>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</si>
  <si>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</si>
  <si>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</si>
  <si>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</si>
  <si>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</si>
  <si>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</si>
  <si>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</si>
  <si>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</si>
  <si>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</si>
  <si>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</si>
  <si>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</si>
  <si>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</si>
  <si>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</si>
  <si>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</si>
  <si>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</si>
  <si>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</si>
  <si>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</si>
  <si>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</si>
  <si>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</si>
  <si>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</si>
  <si>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</si>
  <si>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</si>
  <si>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</si>
  <si>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</si>
  <si>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</si>
  <si>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</si>
  <si>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</si>
  <si>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</si>
  <si>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</si>
  <si>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</si>
  <si>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</si>
  <si>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</si>
  <si>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</si>
  <si>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</si>
  <si>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</si>
  <si>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</si>
  <si>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</si>
  <si>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</si>
  <si>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</si>
  <si>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</si>
  <si>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</si>
  <si>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</si>
  <si>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</si>
  <si>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</si>
  <si>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</si>
  <si>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</si>
  <si>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</si>
  <si>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</si>
  <si>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</si>
  <si>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</si>
  <si>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</si>
  <si>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</si>
  <si>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</si>
  <si>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</si>
  <si>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</si>
  <si>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</si>
  <si>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</si>
  <si>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</si>
  <si>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</si>
  <si>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</si>
  <si>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</si>
  <si>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</si>
  <si>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</si>
  <si>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</si>
  <si>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</si>
  <si>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</si>
  <si>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</si>
  <si>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</si>
  <si>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</si>
  <si>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</si>
  <si>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</si>
  <si>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</si>
  <si>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</si>
  <si>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</si>
  <si>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</si>
  <si>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</si>
  <si>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</si>
  <si>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</si>
  <si>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</si>
  <si>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</si>
  <si>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</si>
  <si>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</si>
  <si>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</si>
  <si>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</si>
  <si>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</si>
  <si>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</si>
  <si>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</si>
  <si>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</si>
  <si>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</si>
  <si>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</si>
  <si>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</si>
  <si>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</si>
  <si>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</si>
  <si>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</si>
  <si>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</si>
  <si>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</si>
  <si>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</si>
  <si>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</si>
  <si>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</si>
  <si>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</si>
  <si>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</si>
  <si>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</si>
  <si>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</si>
  <si>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</si>
  <si>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</si>
  <si>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</si>
  <si>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</si>
  <si>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</si>
  <si>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</si>
  <si>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</si>
  <si>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</si>
  <si>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</si>
  <si>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</si>
  <si>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</si>
  <si>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</si>
  <si>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</si>
  <si>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</si>
  <si>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</si>
  <si>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</si>
  <si>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</si>
  <si>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</si>
  <si>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</si>
  <si>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</si>
  <si>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</si>
  <si>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</si>
  <si>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</si>
  <si>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</si>
  <si>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</si>
  <si>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</si>
  <si>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</si>
  <si>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</si>
  <si>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</si>
  <si>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</si>
  <si>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</si>
  <si>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</si>
  <si>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</si>
  <si>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</si>
  <si>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</si>
  <si>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</si>
  <si>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</si>
  <si>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</si>
  <si>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</si>
  <si>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</si>
  <si>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</si>
  <si>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</si>
  <si>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</si>
  <si>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</si>
  <si>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</si>
  <si>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</si>
  <si>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</si>
  <si>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</si>
  <si>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</si>
  <si>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</si>
  <si>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</si>
  <si>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</si>
  <si>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</si>
  <si>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</si>
  <si>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</si>
  <si>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</si>
  <si>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</si>
  <si>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</si>
  <si>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</si>
  <si>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</si>
  <si>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</si>
  <si>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</si>
  <si>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</si>
  <si>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</si>
  <si>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</si>
  <si>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</si>
  <si>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</si>
  <si>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</si>
  <si>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</si>
  <si>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</si>
  <si>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</si>
  <si>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</si>
  <si>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</si>
  <si>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</si>
  <si>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</si>
  <si>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</si>
  <si>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</si>
  <si>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</si>
  <si>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</si>
  <si>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</si>
  <si>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</si>
  <si>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</si>
  <si>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</si>
  <si>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</si>
  <si>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</si>
  <si>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</si>
  <si>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</si>
  <si>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</si>
  <si>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</si>
  <si>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</si>
  <si>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</si>
  <si>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</si>
  <si>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</si>
  <si>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</si>
  <si>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</si>
  <si>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</si>
  <si>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</si>
  <si>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</si>
  <si>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</si>
  <si>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</si>
  <si>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</si>
  <si>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</si>
  <si>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</si>
  <si>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</si>
  <si>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</si>
  <si>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</si>
  <si>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</si>
  <si>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</si>
  <si>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</si>
  <si>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</si>
  <si>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</si>
  <si>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</si>
  <si>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</si>
  <si>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</si>
  <si>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</si>
  <si>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</si>
  <si>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</si>
  <si>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</si>
  <si>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</si>
  <si>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</si>
  <si>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</si>
  <si>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</si>
  <si>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</si>
  <si>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</si>
  <si>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</si>
  <si>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</si>
  <si>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</si>
  <si>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</si>
  <si>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</si>
  <si>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</si>
  <si>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</si>
  <si>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</si>
  <si>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</si>
  <si>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</si>
  <si>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</si>
  <si>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</si>
  <si>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</si>
  <si>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</si>
  <si>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</si>
  <si>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</si>
  <si>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</si>
  <si>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</si>
  <si>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</si>
  <si>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</si>
  <si>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</si>
  <si>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</si>
  <si>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</si>
  <si>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</si>
  <si>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</si>
  <si>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</si>
  <si>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</si>
  <si>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</si>
  <si>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</si>
  <si>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</si>
  <si>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</si>
  <si>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</si>
  <si>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</si>
  <si>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</si>
  <si>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</si>
  <si>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</si>
  <si>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</si>
  <si>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</si>
  <si>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</si>
  <si>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</si>
  <si>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</si>
  <si>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</si>
  <si>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</si>
  <si>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</si>
  <si>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</si>
  <si>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</si>
  <si>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</si>
  <si>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</si>
  <si>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</si>
  <si>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</si>
  <si>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</si>
  <si>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</si>
  <si>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</si>
  <si>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</si>
  <si>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</si>
  <si>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</si>
  <si>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</si>
  <si>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</si>
  <si>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</si>
  <si>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</si>
  <si>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</si>
  <si>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</si>
  <si>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</si>
  <si>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</si>
  <si>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</si>
  <si>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</si>
  <si>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</si>
  <si>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</si>
  <si>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</si>
  <si>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</si>
  <si>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</si>
  <si>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</si>
  <si>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</si>
  <si>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</si>
  <si>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</si>
  <si>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</si>
  <si>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</si>
  <si>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</si>
  <si>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</si>
  <si>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</si>
  <si>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</si>
  <si>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</si>
  <si>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</si>
  <si>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</si>
  <si>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</si>
  <si>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</si>
  <si>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</si>
  <si>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</si>
  <si>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</si>
  <si>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</si>
  <si>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</si>
  <si>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</si>
  <si>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</si>
  <si>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</si>
  <si>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</si>
  <si>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</si>
  <si>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</si>
  <si>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</si>
  <si>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</si>
  <si>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</si>
  <si>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</si>
  <si>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</si>
  <si>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</si>
  <si>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</si>
  <si>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</si>
  <si>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</si>
  <si>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</si>
  <si>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</si>
  <si>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</si>
  <si>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</si>
  <si>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</si>
  <si>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</si>
  <si>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</si>
  <si>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</si>
  <si>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</si>
  <si>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</si>
  <si>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</si>
  <si>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</si>
  <si>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</si>
  <si>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</si>
  <si>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</si>
  <si>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</si>
  <si>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</si>
  <si>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</si>
  <si>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</si>
  <si>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</si>
  <si>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</si>
  <si>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</si>
  <si>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</si>
  <si>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</si>
  <si>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</si>
  <si>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</si>
  <si>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</si>
  <si>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</si>
  <si>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</si>
  <si>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</si>
  <si>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</si>
  <si>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</si>
  <si>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</si>
  <si>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</si>
  <si>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</si>
  <si>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</si>
  <si>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</si>
  <si>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</si>
  <si>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</si>
  <si>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</si>
  <si>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</si>
  <si>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</si>
  <si>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</si>
  <si>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</si>
  <si>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</si>
  <si>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</si>
  <si>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</si>
  <si>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</si>
  <si>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</si>
  <si>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</si>
  <si>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</si>
  <si>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</si>
  <si>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</si>
  <si>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</si>
  <si>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</si>
  <si>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</si>
  <si>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</si>
  <si>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</si>
  <si>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</si>
  <si>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</si>
  <si>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</si>
  <si>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</si>
  <si>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</si>
  <si>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</si>
  <si>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</si>
  <si>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</si>
  <si>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</si>
  <si>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</si>
  <si>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</si>
  <si>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</si>
  <si>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</si>
  <si>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</si>
  <si>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</si>
  <si>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</si>
  <si>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</si>
  <si>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</si>
  <si>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</si>
  <si>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</si>
  <si>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</si>
  <si>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</si>
  <si>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</si>
  <si>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</si>
  <si>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</si>
  <si>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</si>
  <si>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</si>
  <si>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</si>
  <si>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</si>
  <si>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</si>
  <si>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</si>
  <si>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</si>
  <si>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</si>
  <si>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</si>
  <si>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</si>
  <si>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</si>
  <si>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</si>
  <si>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</si>
  <si>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</si>
  <si>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</si>
  <si>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</si>
  <si>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</si>
  <si>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</si>
  <si>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</si>
  <si>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</si>
  <si>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</si>
  <si>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</si>
  <si>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</si>
  <si>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</si>
  <si>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</si>
  <si>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</si>
  <si>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</si>
  <si>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</si>
  <si>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</si>
  <si>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</si>
  <si>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</si>
  <si>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</si>
  <si>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</si>
  <si>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</si>
  <si>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</si>
  <si>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</si>
  <si>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</si>
  <si>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</si>
  <si>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</si>
  <si>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</si>
  <si>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</si>
  <si>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</si>
  <si>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</si>
  <si>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</si>
  <si>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</si>
  <si>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</si>
  <si>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</si>
  <si>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</si>
  <si>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</si>
  <si>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</si>
  <si>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</si>
  <si>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</si>
  <si>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</si>
  <si>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</si>
  <si>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</si>
  <si>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</si>
  <si>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</si>
  <si>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</si>
  <si>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</si>
  <si>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</si>
  <si>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</si>
  <si>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</si>
  <si>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</si>
  <si>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</si>
  <si>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</si>
  <si>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</si>
  <si>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</si>
  <si>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</si>
  <si>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</si>
  <si>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</si>
  <si>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</si>
  <si>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</si>
  <si>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</si>
  <si>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</si>
  <si>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</si>
  <si>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</si>
  <si>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</si>
  <si>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</si>
  <si>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</si>
  <si>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</si>
  <si>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</si>
  <si>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</si>
  <si>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</si>
  <si>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</si>
  <si>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</si>
  <si>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</si>
  <si>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</si>
  <si>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</si>
  <si>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</si>
  <si>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</si>
  <si>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</si>
  <si>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</si>
  <si>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</si>
  <si>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</si>
  <si>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</si>
  <si>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</si>
  <si>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</si>
  <si>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</si>
  <si>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</si>
  <si>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</si>
  <si>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</si>
  <si>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</si>
  <si>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</si>
  <si>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</si>
  <si>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</si>
  <si>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</si>
  <si>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</si>
  <si>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</si>
  <si>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</si>
  <si>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</si>
  <si>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</si>
  <si>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</si>
  <si>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</si>
  <si>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</si>
  <si>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</si>
  <si>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</si>
  <si>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</si>
  <si>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</si>
  <si>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</si>
  <si>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</si>
  <si>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</si>
  <si>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</si>
  <si>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</si>
  <si>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</si>
  <si>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</si>
  <si>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</si>
  <si>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</si>
  <si>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</si>
  <si>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</si>
  <si>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</si>
  <si>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</si>
  <si>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</si>
  <si>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</si>
  <si>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</si>
  <si>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</si>
  <si>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</si>
  <si>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</si>
  <si>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</si>
  <si>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</si>
  <si>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</si>
  <si>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</si>
  <si>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</si>
  <si>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</si>
  <si>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</si>
  <si>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</si>
  <si>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</si>
  <si>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</si>
  <si>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</si>
  <si>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</si>
  <si>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</si>
  <si>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</si>
  <si>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</si>
  <si>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</si>
  <si>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</si>
  <si>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</si>
  <si>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</si>
  <si>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</si>
  <si>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</si>
  <si>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</si>
  <si>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</si>
  <si>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</si>
  <si>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</si>
  <si>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</si>
  <si>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</si>
  <si>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</si>
  <si>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</si>
  <si>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</si>
  <si>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</si>
  <si>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</si>
  <si>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</si>
  <si>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</si>
  <si>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</si>
  <si>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</si>
  <si>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</si>
  <si>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</si>
  <si>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</si>
  <si>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</si>
  <si>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</si>
  <si>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</si>
  <si>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</si>
  <si>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</si>
  <si>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</si>
  <si>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</si>
  <si>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</si>
  <si>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</si>
  <si>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</si>
  <si>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</si>
  <si>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</si>
  <si>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</si>
  <si>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</si>
  <si>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</si>
  <si>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</si>
  <si>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</si>
  <si>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</si>
  <si>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</si>
  <si>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</si>
  <si>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</si>
  <si>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</si>
  <si>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</si>
  <si>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</si>
  <si>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</si>
  <si>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</si>
  <si>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</si>
  <si>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</si>
  <si>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</si>
  <si>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</si>
  <si>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</si>
  <si>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</si>
  <si>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</si>
  <si>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</si>
  <si>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</si>
  <si>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</si>
  <si>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</si>
  <si>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</si>
  <si>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</si>
  <si>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</si>
  <si>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</si>
  <si>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</si>
  <si>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</si>
  <si>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</si>
  <si>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</si>
  <si>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</si>
  <si>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</si>
  <si>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</si>
  <si>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</si>
  <si>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</si>
  <si>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</si>
  <si>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</si>
  <si>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</si>
  <si>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</si>
  <si>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</si>
  <si>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</si>
  <si>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</si>
  <si>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</si>
  <si>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</si>
  <si>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</si>
  <si>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</si>
  <si>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</si>
  <si>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</si>
  <si>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</si>
  <si>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</si>
  <si>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</si>
  <si>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</si>
  <si>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</si>
  <si>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</si>
  <si>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</si>
  <si>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</si>
  <si>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</si>
  <si>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</si>
  <si>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</si>
  <si>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</si>
  <si>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</si>
  <si>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</si>
  <si>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</si>
  <si>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</si>
  <si>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</si>
  <si>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</si>
  <si>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</si>
  <si>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</si>
  <si>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</si>
  <si>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</si>
  <si>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</si>
  <si>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</si>
  <si>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</si>
  <si>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</si>
  <si>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</si>
  <si>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</si>
  <si>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</si>
  <si>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</si>
  <si>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</si>
  <si>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</si>
  <si>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</si>
  <si>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</si>
  <si>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</si>
  <si>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</si>
  <si>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</si>
  <si>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</si>
  <si>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</si>
  <si>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</si>
  <si>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</si>
  <si>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</si>
  <si>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</si>
  <si>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</si>
  <si>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</si>
  <si>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</si>
  <si>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</si>
  <si>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</si>
  <si>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</si>
  <si>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</si>
  <si>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</si>
  <si>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</si>
  <si>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</si>
  <si>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</si>
  <si>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</si>
  <si>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</si>
  <si>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</si>
  <si>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</si>
  <si>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</si>
  <si>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</si>
  <si>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</si>
  <si>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</si>
  <si>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</si>
  <si>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</si>
  <si>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</si>
  <si>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</si>
  <si>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</si>
  <si>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</si>
  <si>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</si>
  <si>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</si>
  <si>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</si>
  <si>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</si>
  <si>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</si>
  <si>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</si>
  <si>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</si>
  <si>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</si>
  <si>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</si>
  <si>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</si>
  <si>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</si>
  <si>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</si>
  <si>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</si>
  <si>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</si>
  <si>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</si>
  <si>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</si>
  <si>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</si>
  <si>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</si>
  <si>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</si>
  <si>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</si>
  <si>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</si>
  <si>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</si>
  <si>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</si>
  <si>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</si>
  <si>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</si>
  <si>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</si>
  <si>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</si>
  <si>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</si>
  <si>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</si>
  <si>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</si>
  <si>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</si>
  <si>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</si>
  <si>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</si>
  <si>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</si>
  <si>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</si>
  <si>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</si>
  <si>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</si>
  <si>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</si>
  <si>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</si>
  <si>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</si>
  <si>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</si>
  <si>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</si>
  <si>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</si>
  <si>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</si>
  <si>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</si>
  <si>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</si>
  <si>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</si>
  <si>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</si>
  <si>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</si>
  <si>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</si>
  <si>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</si>
  <si>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</si>
  <si>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</si>
  <si>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</si>
  <si>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</si>
  <si>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</si>
  <si>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</si>
  <si>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</si>
  <si>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</si>
  <si>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</si>
  <si>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</si>
  <si>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</si>
  <si>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</si>
  <si>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</si>
  <si>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</si>
  <si>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</si>
  <si>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</si>
  <si>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</si>
  <si>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</si>
  <si>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</si>
  <si>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</si>
  <si>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</si>
  <si>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</si>
  <si>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</si>
  <si>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</si>
  <si>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</si>
  <si>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</si>
  <si>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</si>
  <si>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</si>
  <si>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</si>
  <si>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</si>
  <si>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</si>
  <si>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</si>
  <si>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</si>
  <si>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</si>
  <si>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</si>
  <si>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</si>
  <si>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</si>
  <si>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</si>
  <si>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</si>
  <si>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</si>
  <si>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</si>
  <si>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</si>
  <si>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</si>
  <si>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</si>
  <si>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</si>
  <si>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</si>
  <si>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</si>
  <si>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</si>
  <si>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</si>
  <si>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</si>
  <si>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</si>
  <si>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</si>
  <si>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</si>
  <si>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</si>
  <si>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</si>
  <si>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</si>
  <si>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</si>
  <si>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</si>
  <si>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</si>
  <si>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</si>
  <si>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</si>
  <si>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</si>
  <si>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</si>
  <si>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</si>
  <si>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</si>
  <si>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</si>
  <si>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</si>
  <si>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</si>
  <si>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</si>
  <si>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</si>
  <si>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</si>
  <si>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</si>
  <si>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</si>
  <si>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</si>
  <si>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</si>
  <si>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</si>
  <si>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</si>
  <si>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</si>
  <si>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</si>
  <si>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</si>
  <si>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</si>
  <si>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</si>
  <si>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</si>
  <si>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</si>
  <si>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</si>
  <si>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</si>
  <si>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</si>
  <si>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</si>
  <si>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</si>
  <si>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</si>
  <si>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</si>
  <si>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</si>
  <si>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</si>
  <si>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</si>
  <si>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</si>
  <si>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</si>
  <si>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</si>
  <si>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</si>
  <si>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</si>
  <si>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</si>
  <si>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</si>
  <si>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</si>
  <si>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</si>
  <si>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</si>
  <si>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</si>
  <si>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</si>
  <si>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</si>
  <si>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</si>
  <si>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</si>
  <si>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</si>
  <si>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</si>
  <si>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</si>
  <si>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</si>
  <si>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</si>
  <si>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</si>
  <si>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</si>
  <si>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</si>
  <si>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</si>
  <si>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</si>
  <si>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</si>
  <si>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</si>
  <si>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</si>
  <si>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</si>
  <si>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</si>
  <si>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</si>
  <si>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</si>
  <si>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</si>
  <si>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</si>
  <si>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</si>
  <si>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</si>
  <si>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</si>
  <si>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</si>
  <si>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</si>
  <si>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</si>
  <si>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</si>
  <si>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</si>
  <si>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</si>
  <si>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</si>
  <si>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</si>
  <si>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</si>
  <si>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</si>
  <si>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</si>
  <si>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</si>
  <si>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</si>
  <si>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</si>
  <si>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</si>
  <si>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</si>
  <si>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</si>
  <si>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</si>
  <si>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</si>
  <si>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</si>
  <si>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</si>
  <si>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</si>
  <si>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</si>
  <si>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</si>
  <si>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</si>
  <si>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</si>
  <si>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</si>
  <si>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</si>
  <si>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</si>
  <si>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</si>
  <si>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</si>
  <si>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</si>
  <si>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</si>
  <si>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</si>
  <si>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</si>
  <si>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</si>
  <si>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</si>
  <si>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</si>
  <si>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</si>
  <si>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</si>
  <si>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</si>
  <si>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</si>
  <si>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</si>
  <si>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</si>
  <si>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</si>
  <si>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</si>
  <si>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</si>
  <si>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</si>
  <si>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</si>
  <si>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</si>
  <si>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</si>
  <si>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</si>
  <si>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</si>
  <si>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</si>
  <si>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</si>
  <si>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</si>
  <si>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</si>
  <si>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</si>
  <si>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</si>
  <si>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</si>
  <si>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</si>
  <si>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</si>
  <si>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</si>
  <si>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</si>
  <si>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</si>
  <si>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</si>
  <si>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</si>
  <si>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</si>
  <si>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</si>
  <si>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</si>
  <si>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</si>
  <si>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</si>
  <si>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</si>
  <si>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</si>
  <si>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</si>
  <si>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</si>
  <si>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</si>
  <si>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</si>
  <si>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</si>
  <si>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</si>
  <si>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</si>
  <si>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</si>
  <si>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</si>
  <si>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</si>
  <si>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</si>
  <si>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</si>
  <si>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</si>
  <si>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</si>
  <si>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</si>
  <si>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</si>
  <si>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</si>
  <si>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</si>
  <si>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</si>
  <si>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</si>
  <si>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</si>
  <si>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</si>
  <si>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</si>
  <si>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</si>
  <si>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</si>
  <si>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</si>
  <si>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</si>
  <si>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</si>
  <si>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</si>
  <si>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</si>
  <si>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</si>
  <si>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</si>
  <si>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</si>
  <si>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</si>
  <si>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</si>
  <si>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</si>
  <si>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</si>
  <si>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</si>
  <si>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</si>
  <si>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</si>
  <si>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</si>
  <si>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</si>
  <si>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</si>
  <si>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</si>
  <si>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</si>
  <si>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</si>
  <si>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</si>
  <si>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</si>
  <si>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</si>
  <si>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</si>
  <si>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</si>
  <si>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</si>
  <si>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</si>
  <si>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</si>
  <si>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</si>
  <si>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</si>
  <si>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</si>
  <si>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</si>
  <si>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</si>
  <si>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</si>
  <si>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</si>
  <si>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</si>
  <si>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</si>
  <si>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</si>
  <si>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</si>
  <si>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</si>
  <si>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</si>
  <si>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</si>
  <si>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</si>
  <si>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</si>
  <si>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</si>
  <si>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</si>
  <si>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</si>
  <si>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</si>
  <si>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</si>
  <si>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</si>
  <si>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</si>
  <si>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</si>
  <si>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</si>
  <si>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</si>
  <si>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</si>
  <si>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</si>
  <si>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</si>
  <si>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</si>
  <si>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</si>
  <si>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</si>
  <si>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</si>
  <si>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</si>
  <si>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</si>
  <si>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</si>
  <si>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</si>
  <si>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</si>
  <si>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</si>
  <si>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</si>
  <si>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</si>
  <si>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</si>
  <si>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</si>
  <si>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</si>
  <si>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</si>
  <si>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</si>
  <si>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</si>
  <si>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</si>
  <si>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</si>
  <si>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</si>
  <si>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</si>
  <si>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</si>
  <si>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</si>
  <si>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</si>
  <si>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</si>
  <si>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</si>
  <si>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</si>
  <si>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</si>
  <si>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</si>
  <si>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</si>
  <si>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</si>
  <si>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</si>
  <si>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</si>
  <si>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</si>
  <si>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</si>
  <si>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</si>
  <si>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</si>
  <si>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</si>
  <si>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</si>
  <si>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</si>
  <si>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</si>
  <si>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</si>
  <si>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</si>
  <si>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</si>
  <si>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</si>
  <si>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</si>
  <si>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</si>
  <si>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</si>
  <si>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</si>
  <si>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</si>
  <si>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</si>
  <si>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</si>
  <si>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</si>
  <si>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</si>
  <si>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</si>
  <si>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</si>
  <si>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</si>
  <si>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</si>
  <si>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</si>
  <si>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</si>
  <si>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</si>
  <si>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</si>
  <si>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</si>
  <si>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</si>
  <si>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</si>
  <si>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</si>
  <si>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</si>
  <si>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</si>
  <si>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</si>
  <si>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</si>
  <si>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</si>
  <si>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</si>
  <si>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</si>
  <si>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</si>
  <si>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</si>
  <si>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</si>
  <si>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</si>
  <si>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</si>
  <si>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</si>
  <si>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</si>
  <si>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</si>
  <si>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</si>
  <si>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</si>
  <si>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</si>
  <si>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</si>
  <si>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</si>
  <si>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</si>
  <si>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</si>
  <si>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</si>
  <si>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</si>
  <si>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</si>
  <si>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</si>
  <si>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</si>
  <si>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</si>
  <si>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</si>
  <si>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</si>
  <si>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</si>
  <si>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</si>
  <si>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</si>
  <si>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</si>
  <si>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</si>
  <si>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</si>
  <si>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</si>
  <si>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</si>
  <si>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</si>
  <si>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</si>
  <si>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</si>
  <si>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</si>
  <si>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</si>
  <si>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</si>
  <si>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</si>
  <si>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</si>
  <si>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</si>
  <si>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</si>
  <si>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</si>
  <si>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</si>
  <si>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</si>
  <si>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</si>
  <si>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</si>
  <si>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</si>
  <si>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</si>
  <si>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</si>
  <si>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</si>
  <si>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</si>
  <si>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</si>
  <si>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</si>
  <si>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</si>
  <si>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</si>
  <si>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</si>
  <si>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</si>
  <si>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</si>
  <si>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</si>
  <si>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</si>
  <si>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</si>
  <si>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</si>
  <si>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</si>
  <si>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</si>
  <si>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</si>
  <si>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</si>
  <si>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</si>
  <si>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</si>
  <si>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</si>
  <si>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</si>
  <si>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</si>
  <si>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</si>
  <si>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</si>
  <si>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</si>
  <si>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</si>
  <si>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</si>
  <si>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</si>
  <si>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</si>
  <si>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</si>
  <si>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</si>
  <si>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</si>
  <si>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</si>
  <si>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</si>
  <si>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</si>
  <si>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</si>
  <si>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</si>
  <si>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</si>
  <si>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</si>
  <si>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</si>
  <si>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</si>
  <si>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</si>
  <si>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</si>
  <si>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</si>
  <si>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</si>
  <si>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</si>
  <si>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</si>
  <si>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</si>
  <si>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</si>
  <si>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</si>
  <si>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</si>
  <si>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</si>
  <si>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</si>
  <si>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</si>
  <si>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</si>
  <si>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</si>
  <si>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</si>
  <si>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</si>
  <si>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</si>
  <si>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</si>
  <si>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</si>
  <si>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</si>
  <si>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</si>
  <si>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</si>
  <si>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</si>
  <si>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</si>
  <si>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</si>
  <si>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</si>
  <si>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</si>
  <si>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</si>
  <si>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</si>
  <si>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</si>
  <si>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</si>
  <si>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</si>
  <si>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</si>
  <si>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</si>
  <si>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</si>
  <si>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</si>
  <si>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</si>
  <si>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</si>
  <si>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</si>
  <si>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</si>
  <si>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</si>
  <si>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</si>
  <si>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</si>
  <si>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</si>
  <si>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</si>
  <si>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</si>
  <si>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</si>
  <si>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</si>
  <si>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</si>
  <si>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</si>
  <si>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</si>
  <si>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</si>
  <si>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</si>
  <si>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</si>
  <si>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</si>
  <si>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</si>
  <si>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</si>
  <si>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</si>
  <si>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</si>
  <si>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</si>
  <si>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</si>
  <si>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</si>
  <si>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</si>
  <si>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</si>
  <si>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</si>
  <si>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</si>
  <si>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</si>
  <si>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</si>
  <si>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</si>
  <si>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</si>
  <si>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</si>
  <si>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</si>
  <si>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</si>
  <si>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</si>
  <si>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</si>
  <si>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</si>
  <si>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</si>
  <si>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</si>
  <si>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</si>
  <si>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</si>
  <si>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</si>
  <si>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</si>
  <si>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</si>
  <si>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</si>
  <si>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</si>
  <si>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</si>
  <si>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</si>
  <si>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</si>
  <si>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</si>
  <si>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</si>
  <si>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</si>
  <si>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</si>
  <si>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</si>
  <si>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</si>
  <si>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</si>
  <si>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</si>
  <si>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</si>
  <si>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</si>
  <si>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</si>
  <si>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</si>
  <si>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</si>
  <si>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</si>
  <si>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</si>
  <si>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</si>
  <si>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</si>
  <si>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</si>
  <si>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</si>
  <si>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</si>
  <si>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</si>
  <si>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</si>
  <si>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</si>
  <si>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</si>
  <si>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</si>
  <si>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</si>
  <si>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</si>
  <si>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</si>
  <si>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</si>
  <si>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</si>
  <si>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</si>
  <si>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</si>
  <si>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</si>
  <si>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</si>
  <si>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</si>
  <si>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</si>
  <si>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</si>
  <si>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</si>
  <si>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</si>
  <si>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</si>
  <si>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</si>
  <si>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</si>
  <si>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</si>
  <si>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</si>
  <si>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</si>
  <si>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</si>
  <si>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</si>
  <si>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</si>
  <si>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</si>
  <si>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</si>
  <si>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</si>
  <si>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</si>
  <si>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</si>
  <si>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</si>
  <si>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</si>
  <si>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</si>
  <si>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</si>
  <si>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</si>
  <si>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</si>
  <si>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</si>
  <si>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</si>
  <si>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</si>
  <si>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</si>
  <si>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</si>
  <si>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</si>
  <si>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</si>
  <si>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</si>
  <si>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</si>
  <si>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</si>
  <si>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</si>
  <si>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</si>
  <si>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</si>
  <si>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</si>
  <si>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</si>
  <si>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</si>
  <si>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</si>
  <si>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</si>
  <si>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</si>
  <si>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</si>
  <si>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</si>
  <si>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</si>
  <si>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</si>
  <si>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</si>
  <si>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</si>
  <si>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</si>
  <si>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</si>
  <si>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</si>
  <si>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</si>
  <si>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</si>
  <si>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</si>
  <si>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</si>
  <si>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</si>
  <si>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</si>
  <si>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</si>
  <si>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</si>
  <si>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</si>
  <si>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</si>
  <si>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</si>
  <si>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</si>
  <si>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</si>
  <si>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</si>
  <si>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</si>
  <si>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</si>
  <si>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</si>
  <si>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</si>
  <si>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</si>
  <si>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</si>
  <si>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</si>
  <si>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</si>
  <si>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</si>
  <si>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</si>
  <si>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</si>
  <si>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</si>
  <si>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</si>
  <si>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</si>
  <si>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</si>
  <si>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</si>
  <si>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</si>
  <si>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</si>
  <si>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</si>
  <si>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</si>
  <si>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</si>
  <si>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</si>
  <si>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</si>
  <si>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</si>
  <si>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</si>
  <si>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</si>
  <si>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</si>
  <si>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</si>
  <si>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</si>
  <si>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</si>
  <si>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</si>
  <si>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</si>
  <si>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</si>
  <si>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</si>
  <si>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</si>
  <si>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</si>
  <si>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</si>
  <si>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</si>
  <si>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</si>
  <si>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</si>
  <si>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</si>
  <si>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</si>
  <si>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</si>
  <si>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</si>
  <si>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</si>
  <si>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</si>
  <si>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</si>
  <si>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</si>
  <si>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</si>
  <si>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</si>
  <si>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</si>
  <si>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</si>
  <si>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</si>
  <si>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</si>
  <si>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</si>
  <si>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</si>
  <si>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</si>
  <si>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</si>
  <si>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</si>
  <si>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</si>
  <si>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</si>
  <si>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</si>
  <si>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</si>
  <si>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</si>
  <si>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</si>
  <si>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</si>
  <si>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</si>
  <si>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</si>
  <si>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</si>
  <si>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</si>
  <si>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</si>
  <si>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</si>
  <si>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</si>
  <si>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</si>
  <si>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</si>
  <si>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</si>
  <si>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</si>
  <si>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</si>
  <si>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</si>
  <si>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</si>
  <si>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</si>
  <si>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</si>
  <si>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</si>
  <si>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</si>
  <si>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</si>
  <si>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</si>
  <si>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</si>
  <si>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</si>
  <si>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</si>
  <si>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</si>
  <si>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</si>
  <si>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</si>
  <si>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</si>
  <si>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</si>
  <si>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</si>
  <si>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</si>
  <si>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</si>
  <si>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</si>
  <si>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</si>
  <si>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</si>
  <si>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</si>
  <si>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</si>
  <si>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</si>
  <si>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</si>
  <si>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</si>
  <si>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</si>
  <si>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</si>
  <si>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</si>
  <si>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</si>
  <si>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</si>
  <si>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</si>
  <si>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</si>
  <si>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</si>
  <si>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</si>
  <si>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</si>
  <si>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</si>
  <si>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</si>
  <si>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</si>
  <si>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</si>
  <si>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</si>
  <si>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</si>
  <si>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</si>
  <si>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</si>
  <si>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</si>
  <si>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</si>
  <si>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</si>
  <si>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</si>
  <si>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</si>
  <si>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</si>
  <si>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</si>
  <si>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</si>
  <si>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</si>
  <si>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</si>
  <si>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</si>
  <si>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</si>
  <si>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</si>
  <si>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</si>
  <si>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</si>
  <si>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</si>
  <si>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</si>
  <si>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</si>
  <si>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</si>
  <si>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</si>
  <si>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</si>
  <si>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</si>
  <si>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</si>
  <si>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</si>
  <si>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</si>
  <si>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</si>
  <si>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</si>
  <si>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</si>
  <si>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</si>
  <si>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</si>
  <si>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</si>
  <si>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</si>
  <si>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</si>
  <si>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</si>
  <si>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</si>
  <si>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</si>
  <si>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</si>
  <si>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</si>
  <si>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</si>
  <si>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</si>
  <si>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</si>
  <si>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</si>
  <si>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</si>
  <si>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</si>
  <si>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</si>
  <si>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</si>
  <si>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</si>
  <si>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</si>
  <si>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</si>
  <si>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</si>
  <si>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</si>
  <si>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</si>
  <si>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</si>
  <si>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</si>
  <si>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</si>
  <si>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</si>
  <si>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</si>
  <si>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</si>
  <si>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</si>
  <si>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</si>
  <si>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</si>
  <si>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</si>
  <si>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</si>
  <si>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</si>
  <si>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</si>
  <si>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</si>
  <si>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</si>
  <si>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</si>
  <si>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</si>
  <si>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</si>
  <si>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</si>
  <si>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</si>
  <si>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</si>
  <si>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</si>
  <si>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</si>
  <si>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</si>
  <si>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</si>
  <si>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</si>
  <si>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</si>
  <si>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</si>
  <si>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</si>
  <si>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</si>
  <si>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</si>
  <si>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</si>
  <si>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</si>
  <si>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</si>
  <si>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</si>
  <si>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</si>
  <si>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</si>
  <si>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</si>
  <si>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</si>
  <si>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</si>
  <si>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</si>
  <si>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</si>
  <si>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</si>
  <si>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</si>
  <si>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</si>
  <si>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</si>
  <si>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</si>
  <si>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</si>
  <si>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</si>
  <si>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</si>
  <si>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</si>
  <si>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</si>
  <si>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</si>
  <si>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</si>
  <si>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</si>
  <si>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</si>
  <si>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</si>
  <si>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</si>
  <si>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</si>
  <si>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</si>
  <si>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</si>
  <si>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</si>
  <si>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</si>
  <si>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</si>
  <si>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</si>
  <si>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</si>
  <si>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</si>
  <si>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</si>
  <si>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</si>
  <si>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</si>
  <si>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</si>
  <si>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</si>
  <si>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</si>
  <si>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</si>
  <si>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</si>
  <si>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</si>
  <si>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</si>
  <si>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</si>
  <si>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</si>
  <si>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</si>
  <si>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</si>
  <si>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</si>
  <si>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</si>
  <si>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</si>
  <si>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</si>
  <si>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</si>
  <si>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</si>
  <si>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</si>
  <si>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</si>
  <si>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</si>
  <si>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</si>
  <si>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</si>
  <si>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</si>
  <si>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</si>
  <si>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</si>
  <si>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</si>
  <si>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</si>
  <si>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</si>
  <si>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</si>
  <si>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</si>
  <si>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</si>
  <si>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</si>
  <si>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</si>
  <si>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</si>
  <si>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</si>
  <si>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</si>
  <si>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</si>
  <si>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</si>
  <si>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</si>
  <si>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</si>
  <si>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</si>
  <si>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</si>
  <si>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</si>
  <si>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</si>
  <si>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</si>
  <si>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</si>
  <si>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</si>
  <si>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</si>
  <si>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</si>
  <si>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</si>
  <si>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</si>
  <si>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</si>
  <si>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</si>
  <si>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</si>
  <si>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</si>
  <si>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</si>
  <si>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</si>
  <si>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</si>
  <si>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</si>
  <si>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</si>
  <si>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</si>
  <si>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</si>
  <si>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</si>
  <si>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</si>
  <si>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</si>
  <si>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</si>
  <si>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</si>
  <si>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</si>
  <si>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</si>
  <si>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</si>
  <si>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</si>
  <si>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</si>
  <si>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</si>
  <si>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</si>
  <si>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</si>
  <si>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</si>
  <si>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</si>
  <si>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</si>
  <si>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</si>
  <si>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</si>
  <si>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</si>
  <si>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</si>
  <si>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</si>
  <si>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</si>
  <si>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</si>
  <si>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</si>
  <si>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</si>
  <si>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</si>
  <si>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</si>
  <si>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</si>
  <si>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</si>
  <si>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</si>
  <si>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</si>
  <si>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</si>
  <si>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</si>
  <si>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</si>
  <si>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</si>
  <si>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</si>
  <si>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</si>
  <si>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</si>
  <si>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</si>
  <si>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</si>
  <si>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</si>
  <si>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</si>
  <si>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</si>
  <si>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</si>
  <si>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</si>
  <si>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</si>
  <si>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</si>
  <si>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</si>
  <si>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</si>
  <si>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</si>
  <si>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</si>
  <si>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</si>
  <si>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</si>
  <si>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</si>
  <si>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</si>
  <si>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</si>
  <si>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</si>
  <si>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</si>
  <si>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</si>
  <si>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</si>
  <si>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</si>
  <si>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</si>
  <si>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</si>
  <si>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</si>
  <si>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</si>
  <si>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</si>
  <si>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</si>
  <si>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</si>
  <si>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</si>
  <si>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</si>
  <si>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</si>
  <si>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</si>
  <si>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</si>
  <si>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</si>
  <si>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</si>
  <si>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</si>
  <si>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</si>
  <si>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</si>
  <si>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</si>
  <si>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</si>
  <si>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</si>
  <si>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</si>
  <si>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</si>
  <si>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</si>
  <si>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</si>
  <si>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</si>
  <si>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</si>
  <si>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</si>
  <si>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</si>
  <si>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</si>
  <si>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</si>
  <si>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</si>
  <si>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</si>
  <si>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</si>
  <si>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</si>
  <si>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</si>
  <si>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</si>
  <si>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</si>
  <si>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</si>
  <si>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</si>
  <si>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</si>
  <si>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</si>
  <si>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</si>
  <si>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</si>
  <si>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</si>
  <si>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</si>
  <si>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</si>
  <si>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</si>
  <si>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</si>
  <si>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</si>
  <si>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</si>
  <si>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</si>
  <si>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</si>
  <si>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</si>
  <si>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</si>
  <si>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</si>
  <si>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</si>
  <si>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</si>
  <si>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</si>
  <si>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</si>
  <si>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</si>
  <si>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</si>
  <si>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</si>
  <si>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</si>
  <si>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</si>
  <si>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</si>
  <si>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</si>
  <si>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</si>
  <si>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</si>
  <si>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</si>
  <si>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</si>
  <si>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</si>
  <si>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</si>
  <si>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</si>
  <si>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</si>
  <si>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</si>
  <si>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</si>
  <si>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</si>
  <si>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</si>
  <si>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</si>
  <si>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</si>
  <si>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</si>
  <si>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</si>
  <si>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</si>
  <si>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</si>
  <si>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</si>
  <si>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</si>
  <si>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</si>
  <si>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</si>
  <si>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</si>
  <si>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</si>
  <si>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</si>
  <si>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</si>
  <si>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</si>
  <si>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</si>
  <si>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</si>
  <si>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</si>
  <si>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</si>
  <si>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</si>
  <si>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</si>
  <si>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</si>
  <si>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</si>
  <si>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</si>
  <si>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</si>
  <si>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</si>
  <si>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</si>
  <si>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</si>
  <si>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</si>
  <si>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</si>
  <si>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</si>
  <si>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</si>
  <si>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</si>
  <si>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</si>
  <si>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</si>
  <si>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</si>
  <si>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</si>
  <si>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</si>
  <si>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</si>
  <si>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</si>
  <si>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</si>
  <si>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</si>
  <si>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</si>
  <si>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</si>
  <si>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</si>
  <si>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</si>
  <si>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</si>
  <si>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</si>
  <si>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</si>
  <si>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</si>
  <si>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</si>
  <si>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</si>
  <si>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</si>
  <si>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</si>
  <si>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</si>
  <si>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</si>
  <si>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</si>
  <si>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</si>
  <si>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</si>
  <si>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</si>
  <si>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</si>
  <si>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</si>
  <si>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</si>
  <si>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</si>
  <si>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</si>
  <si>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</si>
  <si>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</si>
  <si>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</si>
  <si>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</si>
  <si>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</si>
  <si>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</si>
  <si>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</si>
  <si>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</si>
  <si>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</si>
  <si>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</si>
  <si>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</si>
  <si>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</si>
  <si>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</si>
  <si>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</si>
  <si>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</si>
  <si>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</si>
  <si>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</si>
  <si>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</si>
  <si>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</si>
  <si>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</si>
  <si>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</si>
  <si>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</si>
  <si>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</si>
  <si>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</si>
  <si>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</si>
  <si>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</si>
  <si>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</si>
  <si>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</si>
  <si>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</si>
  <si>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</si>
  <si>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</si>
  <si>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</si>
  <si>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</si>
  <si>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</si>
  <si>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</si>
  <si>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</si>
  <si>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</si>
  <si>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</si>
  <si>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</si>
  <si>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</si>
  <si>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</si>
  <si>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</si>
  <si>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</si>
  <si>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</si>
  <si>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</si>
  <si>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</si>
  <si>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</si>
  <si>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</si>
  <si>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</si>
  <si>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</si>
  <si>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</si>
  <si>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</si>
  <si>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</si>
  <si>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</si>
  <si>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</si>
  <si>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</si>
  <si>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</si>
  <si>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</si>
  <si>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</si>
  <si>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</si>
  <si>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</si>
  <si>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</si>
  <si>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</si>
  <si>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</si>
  <si>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</si>
  <si>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</si>
  <si>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</si>
  <si>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</si>
  <si>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</si>
  <si>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</si>
  <si>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</si>
  <si>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</si>
  <si>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</si>
  <si>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</si>
  <si>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</si>
  <si>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</si>
  <si>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</si>
  <si>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</si>
  <si>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</si>
  <si>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</si>
  <si>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</si>
  <si>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</si>
  <si>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</si>
  <si>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</si>
  <si>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</si>
  <si>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</si>
  <si>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</si>
  <si>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</si>
  <si>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</si>
  <si>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</si>
  <si>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</si>
  <si>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</si>
  <si>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</si>
  <si>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</si>
  <si>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</si>
  <si>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</si>
  <si>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</si>
  <si>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</si>
  <si>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</si>
  <si>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</si>
  <si>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</si>
  <si>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</si>
  <si>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</si>
  <si>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</si>
  <si>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</si>
  <si>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</si>
  <si>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</si>
  <si>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</si>
  <si>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</si>
  <si>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</si>
  <si>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</si>
  <si>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</si>
  <si>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</si>
  <si>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</si>
  <si>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</si>
  <si>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</si>
  <si>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</si>
  <si>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</si>
  <si>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</si>
  <si>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</si>
  <si>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</si>
  <si>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</si>
  <si>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</si>
  <si>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</si>
  <si>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</si>
  <si>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</si>
  <si>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</si>
  <si>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</si>
  <si>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</si>
  <si>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</si>
  <si>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</si>
  <si>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</si>
  <si>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</si>
  <si>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</si>
  <si>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</si>
  <si>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</si>
  <si>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</si>
  <si>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</si>
  <si>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</si>
  <si>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</si>
  <si>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</si>
  <si>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</si>
  <si>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</si>
  <si>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</si>
  <si>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</si>
  <si>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</si>
  <si>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</si>
  <si>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</si>
  <si>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</si>
  <si>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</si>
  <si>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</si>
  <si>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</si>
  <si>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</si>
  <si>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</si>
  <si>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</si>
  <si>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</si>
  <si>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</si>
  <si>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</si>
  <si>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</si>
  <si>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</si>
  <si>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</si>
  <si>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</si>
  <si>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</si>
  <si>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</si>
  <si>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</si>
  <si>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</si>
  <si>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</si>
  <si>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</si>
  <si>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</si>
  <si>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</si>
  <si>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</si>
  <si>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</si>
  <si>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</si>
  <si>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</si>
  <si>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</si>
  <si>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</si>
  <si>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</si>
  <si>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</si>
  <si>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</si>
  <si>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</si>
  <si>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</si>
  <si>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</si>
  <si>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</si>
  <si>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</si>
  <si>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</si>
  <si>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</si>
  <si>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</si>
  <si>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</si>
  <si>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</si>
  <si>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</si>
  <si>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</si>
  <si>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</si>
  <si>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</si>
  <si>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</si>
  <si>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</si>
  <si>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</si>
  <si>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</si>
  <si>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</si>
  <si>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</si>
  <si>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</si>
  <si>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</si>
  <si>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</si>
  <si>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</si>
  <si>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</si>
  <si>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</si>
  <si>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</si>
  <si>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</si>
  <si>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</si>
  <si>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</si>
  <si>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</si>
  <si>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</si>
  <si>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</si>
  <si>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</si>
  <si>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</si>
  <si>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</si>
  <si>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</si>
  <si>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</si>
  <si>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</si>
  <si>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</si>
  <si>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</si>
  <si>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</si>
  <si>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</si>
  <si>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</si>
  <si>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</si>
  <si>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</si>
  <si>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</si>
  <si>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</si>
  <si>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</si>
  <si>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</si>
  <si>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</si>
  <si>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</si>
  <si>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</si>
  <si>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</si>
  <si>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</si>
  <si>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</si>
  <si>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</si>
  <si>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</si>
  <si>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</si>
  <si>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</si>
  <si>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</si>
  <si>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</si>
  <si>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</si>
  <si>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</si>
  <si>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</si>
  <si>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</si>
  <si>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</si>
  <si>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</si>
  <si>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</si>
  <si>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</si>
  <si>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</si>
  <si>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</si>
  <si>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</si>
  <si>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</si>
  <si>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</si>
  <si>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</si>
  <si>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</si>
  <si>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</si>
  <si>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</si>
  <si>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</si>
  <si>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</si>
  <si>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</si>
  <si>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</si>
  <si>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</si>
  <si>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</si>
  <si>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</si>
  <si>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</si>
  <si>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</si>
  <si>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</si>
  <si>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</si>
  <si>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</si>
  <si>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</si>
  <si>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</si>
  <si>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</si>
  <si>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</si>
  <si>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</si>
  <si>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</si>
  <si>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</si>
  <si>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</si>
  <si>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</si>
  <si>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</si>
  <si>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</si>
  <si>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</si>
  <si>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</si>
  <si>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</si>
  <si>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</si>
  <si>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</si>
  <si>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</si>
  <si>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</si>
  <si>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</si>
  <si>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</si>
  <si>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</si>
  <si>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</si>
  <si>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</si>
  <si>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</si>
  <si>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</si>
  <si>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</si>
  <si>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</si>
  <si>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</si>
  <si>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</si>
  <si>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</si>
  <si>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</si>
  <si>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</si>
  <si>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</si>
  <si>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</si>
  <si>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</si>
  <si>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</si>
  <si>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</si>
  <si>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</si>
  <si>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</si>
  <si>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</si>
  <si>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</si>
  <si>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</si>
  <si>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</si>
  <si>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</si>
  <si>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</si>
  <si>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</si>
  <si>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</si>
  <si>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</si>
  <si>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</si>
  <si>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</si>
  <si>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</si>
  <si>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</si>
  <si>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</si>
  <si>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</si>
  <si>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</si>
  <si>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</si>
  <si>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</si>
  <si>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</si>
  <si>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</si>
  <si>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</si>
  <si>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</si>
  <si>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</si>
  <si>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</si>
  <si>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</si>
  <si>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</si>
  <si>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</si>
  <si>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</si>
  <si>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</si>
  <si>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</si>
  <si>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</si>
  <si>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</si>
  <si>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</si>
  <si>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</si>
  <si>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</si>
  <si>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</si>
  <si>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</si>
  <si>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</si>
  <si>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</si>
  <si>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</si>
  <si>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</si>
  <si>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</si>
  <si>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</si>
  <si>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</si>
  <si>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</si>
  <si>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</si>
  <si>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</si>
  <si>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</si>
  <si>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</si>
  <si>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</si>
  <si>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</si>
  <si>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</si>
  <si>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</si>
  <si>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</si>
  <si>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</si>
  <si>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</si>
  <si>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</si>
  <si>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</si>
  <si>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</si>
  <si>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</si>
  <si>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</si>
  <si>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</si>
  <si>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</si>
  <si>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</si>
  <si>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</si>
  <si>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</si>
  <si>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</si>
  <si>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</si>
  <si>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</si>
  <si>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</si>
  <si>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</si>
  <si>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</si>
  <si>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</si>
  <si>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</si>
  <si>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</si>
  <si>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</si>
  <si>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</si>
  <si>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</si>
  <si>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</si>
  <si>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</si>
  <si>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</si>
  <si>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</si>
  <si>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</si>
  <si>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</si>
  <si>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</si>
  <si>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</si>
  <si>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</si>
  <si>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</si>
  <si>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</si>
  <si>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</si>
  <si>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</si>
  <si>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</si>
  <si>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</si>
  <si>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</si>
  <si>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</si>
  <si>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</si>
  <si>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</si>
  <si>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</si>
  <si>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</si>
  <si>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</si>
  <si>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</si>
  <si>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</si>
  <si>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</si>
  <si>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</si>
  <si>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</si>
  <si>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</si>
  <si>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</si>
  <si>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</si>
  <si>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</si>
  <si>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</si>
  <si>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</si>
  <si>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</si>
  <si>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</si>
  <si>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</si>
  <si>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</si>
  <si>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</si>
  <si>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</si>
  <si>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</si>
  <si>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</si>
  <si>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</si>
  <si>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</si>
  <si>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</si>
  <si>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</si>
  <si>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</si>
  <si>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</si>
  <si>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</si>
  <si>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</si>
  <si>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</si>
  <si>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</si>
  <si>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</si>
  <si>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</si>
  <si>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</si>
  <si>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</si>
  <si>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</si>
  <si>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</si>
  <si>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</si>
  <si>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</si>
  <si>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</si>
  <si>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</si>
  <si>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</si>
  <si>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</si>
  <si>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</si>
  <si>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</si>
  <si>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</si>
  <si>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</si>
  <si>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</si>
  <si>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</si>
  <si>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</si>
  <si>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</si>
  <si>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</si>
  <si>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</si>
  <si>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</si>
  <si>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</si>
  <si>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</si>
  <si>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</si>
  <si>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</si>
  <si>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</si>
  <si>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</si>
  <si>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</si>
  <si>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</si>
  <si>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</si>
  <si>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</si>
  <si>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</si>
  <si>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</si>
  <si>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</si>
  <si>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</si>
  <si>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</si>
  <si>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</si>
  <si>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</si>
  <si>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</si>
  <si>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</si>
  <si>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</si>
  <si>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</si>
  <si>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</si>
  <si>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</si>
  <si>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</si>
  <si>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</si>
  <si>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</si>
  <si>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</si>
  <si>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</si>
  <si>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</si>
  <si>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</si>
  <si>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</si>
  <si>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</si>
  <si>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</si>
  <si>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</si>
  <si>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</si>
  <si>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</si>
  <si>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</si>
  <si>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</si>
  <si>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</si>
  <si>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</si>
  <si>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</si>
  <si>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</si>
  <si>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</si>
  <si>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</si>
  <si>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</si>
  <si>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</si>
  <si>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</si>
  <si>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</si>
  <si>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</si>
  <si>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</si>
  <si>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</si>
  <si>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</si>
  <si>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</si>
  <si>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</si>
  <si>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</si>
  <si>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</si>
  <si>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</si>
  <si>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</si>
  <si>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</si>
  <si>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</si>
  <si>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</si>
  <si>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</si>
  <si>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</si>
  <si>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</si>
  <si>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</si>
  <si>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</si>
  <si>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</si>
  <si>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</si>
  <si>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</si>
  <si>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</si>
  <si>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</si>
  <si>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</si>
  <si>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</si>
  <si>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</si>
  <si>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</si>
  <si>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</si>
  <si>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</si>
  <si>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</si>
  <si>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</si>
  <si>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</si>
  <si>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</si>
  <si>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</si>
  <si>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</si>
  <si>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</si>
  <si>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</si>
  <si>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</si>
  <si>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</si>
  <si>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</si>
  <si>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</si>
  <si>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</si>
  <si>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</si>
  <si>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</si>
  <si>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</si>
  <si>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</si>
  <si>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</si>
  <si>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</si>
  <si>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</si>
  <si>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</si>
  <si>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</si>
  <si>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</si>
  <si>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</si>
  <si>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</si>
  <si>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</si>
  <si>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</si>
  <si>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</si>
  <si>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</si>
  <si>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</si>
  <si>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</si>
  <si>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</si>
  <si>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</si>
  <si>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</si>
  <si>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</si>
  <si>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</si>
  <si>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</si>
  <si>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</si>
  <si>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</si>
  <si>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</si>
  <si>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</si>
  <si>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</si>
  <si>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</si>
  <si>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</si>
  <si>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</si>
  <si>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</si>
  <si>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</si>
  <si>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</si>
  <si>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</si>
  <si>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</si>
  <si>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</si>
  <si>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</si>
  <si>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</si>
  <si>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</si>
  <si>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</si>
  <si>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</si>
  <si>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</si>
  <si>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</si>
  <si>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</si>
  <si>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</si>
  <si>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</si>
  <si>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</si>
  <si>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</si>
  <si>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</si>
  <si>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</si>
  <si>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</si>
  <si>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</si>
  <si>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</si>
  <si>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</si>
  <si>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</si>
  <si>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</si>
  <si>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</si>
  <si>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</si>
  <si>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</si>
  <si>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</si>
  <si>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</si>
  <si>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</si>
  <si>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</si>
  <si>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</si>
  <si>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</si>
  <si>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</si>
  <si>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</si>
  <si>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</si>
  <si>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</si>
  <si>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</si>
  <si>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</si>
  <si>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</si>
  <si>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</si>
  <si>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</si>
  <si>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</si>
  <si>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</si>
  <si>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</si>
  <si>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</si>
  <si>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</si>
  <si>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</si>
  <si>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</si>
  <si>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</si>
  <si>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</si>
  <si>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</si>
  <si>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</si>
  <si>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</si>
  <si>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</si>
  <si>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</si>
  <si>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</si>
  <si>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</si>
  <si>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</si>
  <si>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</si>
  <si>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</si>
  <si>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</si>
  <si>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</si>
  <si>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</si>
  <si>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</si>
  <si>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</si>
  <si>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</si>
  <si>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</si>
  <si>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</si>
  <si>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</si>
  <si>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</si>
  <si>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</si>
  <si>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</si>
  <si>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</si>
  <si>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</si>
  <si>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</si>
  <si>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</si>
  <si>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</si>
  <si>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</si>
  <si>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</si>
  <si>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</si>
  <si>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</si>
  <si>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</si>
  <si>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</si>
  <si>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</si>
  <si>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</si>
  <si>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</si>
  <si>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</si>
  <si>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</si>
  <si>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</si>
  <si>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</si>
  <si>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</si>
  <si>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</si>
  <si>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</si>
  <si>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</si>
  <si>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</si>
  <si>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</si>
  <si>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</si>
  <si>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</si>
  <si>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</si>
  <si>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</si>
  <si>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</si>
  <si>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</si>
  <si>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</si>
  <si>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</si>
  <si>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</si>
  <si>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</si>
  <si>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</si>
  <si>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</si>
  <si>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</si>
  <si>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</si>
  <si>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</si>
  <si>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</si>
  <si>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</si>
  <si>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</si>
  <si>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</si>
  <si>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</si>
  <si>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</si>
  <si>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</si>
  <si>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</si>
  <si>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</si>
  <si>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</si>
  <si>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</si>
  <si>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</si>
  <si>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</si>
  <si>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</si>
  <si>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</si>
  <si>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</si>
  <si>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</si>
  <si>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</si>
  <si>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</si>
  <si>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</si>
  <si>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</si>
  <si>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</si>
  <si>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</si>
  <si>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</si>
  <si>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</si>
  <si>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</si>
  <si>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</si>
  <si>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</si>
  <si>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</si>
  <si>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</si>
  <si>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</si>
  <si>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</si>
  <si>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</si>
  <si>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</si>
  <si>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</si>
  <si>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</si>
  <si>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</si>
  <si>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</si>
  <si>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</si>
  <si>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</si>
  <si>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</si>
  <si>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</si>
  <si>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</si>
  <si>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</si>
  <si>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</si>
  <si>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</si>
  <si>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</si>
  <si>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</si>
  <si>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</si>
  <si>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</si>
  <si>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</si>
  <si>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</si>
  <si>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</si>
  <si>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</si>
  <si>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</si>
  <si>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</si>
  <si>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</si>
  <si>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</si>
  <si>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</si>
  <si>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</si>
  <si>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</si>
  <si>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</si>
  <si>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</si>
  <si>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</si>
  <si>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</si>
  <si>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</si>
  <si>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</si>
  <si>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</si>
  <si>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</si>
  <si>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</si>
  <si>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</si>
  <si>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</si>
  <si>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</si>
  <si>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</si>
  <si>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</si>
  <si>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</si>
  <si>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</si>
  <si>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</si>
  <si>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</si>
  <si>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</si>
  <si>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</si>
  <si>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</si>
  <si>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</si>
  <si>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</si>
  <si>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</si>
  <si>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</si>
  <si>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</si>
  <si>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</si>
  <si>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</si>
  <si>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</si>
  <si>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</si>
  <si>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</si>
  <si>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</si>
  <si>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</si>
  <si>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</si>
  <si>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</si>
  <si>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</si>
  <si>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</si>
  <si>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</si>
  <si>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</si>
  <si>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</si>
  <si>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</si>
  <si>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</si>
  <si>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</si>
  <si>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</si>
  <si>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</si>
  <si>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</si>
  <si>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</si>
  <si>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</si>
  <si>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</si>
  <si>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</si>
  <si>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</si>
  <si>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</si>
  <si>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</si>
  <si>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</si>
  <si>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</si>
  <si>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</si>
  <si>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</si>
  <si>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</si>
  <si>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</si>
  <si>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</si>
  <si>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</si>
  <si>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</si>
  <si>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</si>
  <si>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</si>
  <si>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</si>
  <si>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</si>
  <si>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</si>
  <si>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</si>
  <si>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</si>
  <si>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</si>
  <si>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</si>
  <si>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</si>
  <si>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</si>
  <si>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</si>
  <si>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</si>
  <si>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</si>
  <si>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</si>
  <si>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</si>
  <si>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</si>
  <si>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</si>
  <si>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</si>
  <si>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</si>
  <si>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</si>
  <si>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</si>
  <si>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</si>
  <si>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</si>
  <si>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</si>
  <si>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</si>
  <si>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</si>
  <si>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</si>
  <si>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</si>
  <si>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</si>
  <si>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</si>
  <si>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</si>
  <si>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</si>
  <si>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</si>
  <si>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</si>
  <si>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</si>
  <si>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</si>
  <si>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</si>
  <si>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</si>
  <si>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</si>
  <si>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</si>
  <si>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</si>
  <si>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</si>
  <si>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</si>
  <si>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</si>
  <si>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</si>
  <si>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</si>
  <si>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</si>
  <si>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</si>
  <si>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</si>
  <si>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</si>
  <si>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</si>
  <si>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</si>
  <si>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</si>
  <si>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</si>
  <si>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</si>
  <si>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</si>
  <si>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</si>
  <si>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</si>
  <si>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</si>
  <si>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</si>
  <si>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</si>
  <si>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</si>
  <si>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</si>
  <si>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</si>
  <si>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</si>
  <si>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</si>
  <si>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</si>
  <si>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</si>
  <si>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</si>
  <si>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</si>
  <si>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</si>
  <si>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</si>
  <si>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</si>
  <si>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</si>
  <si>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</si>
  <si>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</si>
  <si>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</si>
  <si>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</si>
  <si>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</si>
  <si>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</si>
  <si>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</si>
  <si>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</si>
  <si>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</si>
  <si>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</si>
  <si>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</si>
  <si>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</si>
  <si>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</si>
  <si>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</si>
  <si>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</si>
  <si>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</si>
  <si>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</si>
  <si>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</si>
  <si>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</si>
  <si>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</si>
  <si>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</si>
  <si>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</si>
  <si>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</si>
  <si>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</si>
  <si>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</si>
  <si>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</si>
  <si>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</si>
  <si>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</si>
  <si>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</si>
  <si>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</si>
  <si>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</si>
  <si>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</si>
  <si>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</si>
  <si>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</si>
  <si>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</si>
  <si>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</si>
  <si>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</si>
  <si>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</si>
  <si>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</si>
  <si>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</si>
  <si>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</si>
  <si>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</si>
  <si>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</si>
  <si>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</si>
  <si>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</si>
  <si>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</si>
  <si>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</si>
  <si>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</si>
  <si>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</si>
  <si>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</si>
  <si>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</si>
  <si>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</si>
  <si>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</si>
  <si>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</si>
  <si>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</si>
  <si>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</si>
  <si>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</si>
  <si>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</si>
  <si>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</si>
  <si>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</si>
  <si>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</si>
  <si>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</si>
  <si>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</si>
  <si>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</si>
  <si>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</si>
  <si>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</si>
  <si>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</si>
  <si>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</si>
  <si>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</si>
  <si>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</si>
  <si>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</si>
  <si>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</si>
  <si>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</si>
  <si>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</si>
  <si>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</si>
  <si>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</si>
  <si>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</si>
  <si>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</si>
  <si>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</si>
  <si>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</si>
  <si>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</si>
  <si>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</si>
  <si>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</si>
  <si>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</si>
  <si>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</si>
  <si>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</si>
  <si>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</si>
  <si>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</si>
  <si>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</si>
  <si>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</si>
  <si>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</si>
  <si>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</si>
  <si>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</si>
  <si>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</si>
  <si>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</si>
  <si>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</si>
  <si>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</si>
  <si>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</si>
  <si>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</si>
  <si>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</si>
  <si>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</si>
  <si>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</si>
  <si>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</si>
  <si>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</si>
  <si>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</si>
  <si>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</si>
  <si>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</si>
  <si>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</si>
  <si>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</si>
  <si>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</si>
  <si>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</si>
  <si>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</si>
  <si>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</si>
  <si>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</si>
  <si>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</si>
  <si>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</si>
  <si>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</si>
  <si>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</si>
  <si>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</si>
  <si>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</si>
  <si>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</si>
  <si>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</si>
  <si>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</si>
  <si>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</si>
  <si>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</si>
  <si>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</si>
  <si>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</si>
  <si>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</si>
  <si>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</si>
  <si>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</si>
  <si>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</si>
  <si>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</si>
  <si>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</si>
  <si>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</si>
  <si>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</si>
  <si>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</si>
  <si>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</si>
  <si>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</si>
  <si>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</si>
  <si>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</si>
  <si>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</si>
  <si>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</si>
  <si>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</si>
  <si>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</si>
  <si>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</si>
  <si>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</si>
  <si>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</si>
  <si>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</si>
  <si>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</si>
  <si>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</si>
  <si>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</si>
  <si>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</si>
  <si>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</si>
  <si>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</si>
  <si>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</si>
  <si>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</si>
  <si>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</si>
  <si>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</si>
  <si>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</si>
  <si>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</si>
  <si>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</si>
  <si>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</si>
  <si>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</si>
  <si>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</si>
  <si>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</si>
  <si>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</si>
  <si>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</si>
  <si>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</si>
  <si>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</si>
  <si>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</si>
  <si>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</si>
  <si>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</si>
  <si>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</si>
  <si>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</si>
  <si>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</si>
  <si>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</si>
  <si>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</si>
  <si>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</si>
  <si>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</si>
  <si>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</si>
  <si>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</si>
  <si>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</si>
  <si>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</si>
  <si>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</si>
  <si>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</si>
  <si>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</si>
  <si>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</si>
  <si>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</si>
  <si>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</si>
  <si>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</si>
  <si>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</si>
  <si>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</si>
  <si>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</si>
  <si>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</si>
  <si>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</si>
  <si>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</si>
  <si>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</si>
  <si>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</si>
  <si>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</si>
  <si>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</si>
  <si>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</si>
  <si>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</si>
  <si>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</si>
  <si>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</si>
  <si>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</si>
  <si>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</si>
  <si>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</si>
  <si>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</si>
  <si>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</si>
  <si>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</si>
  <si>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</si>
  <si>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</si>
  <si>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</si>
  <si>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</si>
  <si>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</si>
  <si>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</si>
  <si>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</si>
  <si>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</si>
  <si>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</si>
  <si>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</si>
  <si>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</si>
  <si>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</si>
  <si>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</si>
  <si>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</si>
  <si>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</si>
  <si>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</si>
  <si>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</si>
  <si>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</si>
  <si>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</si>
  <si>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</si>
  <si>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</si>
  <si>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</si>
  <si>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</si>
  <si>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</si>
  <si>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</si>
  <si>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</si>
  <si>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</si>
  <si>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</si>
  <si>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</si>
  <si>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</si>
  <si>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</si>
  <si>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</si>
  <si>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</si>
  <si>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</si>
  <si>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</si>
  <si>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</si>
  <si>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</si>
  <si>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</si>
  <si>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</si>
  <si>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</si>
  <si>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</si>
  <si>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</si>
  <si>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</si>
  <si>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</si>
  <si>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</si>
  <si>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</si>
  <si>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</si>
  <si>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</si>
  <si>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</si>
  <si>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</si>
  <si>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</si>
  <si>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</si>
  <si>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</si>
  <si>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</si>
  <si>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</si>
  <si>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</si>
  <si>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</si>
  <si>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</si>
  <si>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</si>
  <si>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</si>
  <si>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</si>
  <si>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</si>
  <si>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</si>
  <si>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</si>
  <si>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</si>
  <si>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</si>
  <si>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</si>
  <si>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</si>
  <si>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</si>
  <si>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</si>
  <si>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</si>
  <si>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</si>
  <si>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</si>
  <si>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</si>
  <si>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</si>
  <si>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</si>
  <si>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</si>
  <si>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</si>
  <si>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</si>
  <si>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</si>
  <si>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</si>
  <si>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</si>
  <si>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</si>
  <si>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</si>
  <si>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</si>
  <si>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</si>
  <si>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</si>
  <si>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</si>
  <si>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</si>
  <si>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</si>
  <si>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</si>
  <si>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</si>
  <si>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</si>
  <si>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</si>
  <si>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</si>
  <si>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</si>
  <si>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</si>
  <si>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</si>
  <si>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</si>
  <si>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</si>
  <si>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</si>
  <si>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</si>
  <si>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</si>
  <si>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</si>
  <si>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</si>
  <si>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</si>
  <si>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</si>
  <si>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</si>
  <si>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</si>
  <si>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</si>
  <si>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</si>
  <si>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</si>
  <si>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</si>
  <si>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</si>
  <si>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</si>
  <si>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</si>
  <si>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</si>
  <si>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</si>
  <si>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</si>
  <si>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</si>
  <si>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</si>
  <si>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</si>
  <si>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</si>
  <si>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</si>
  <si>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</si>
  <si>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</si>
  <si>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</si>
  <si>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</si>
  <si>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</si>
  <si>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</si>
  <si>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</si>
  <si>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</si>
  <si>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</si>
  <si>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</si>
  <si>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</si>
  <si>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</si>
  <si>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</si>
  <si>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</si>
  <si>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</si>
  <si>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</si>
  <si>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</si>
  <si>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</si>
  <si>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</si>
  <si>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</si>
  <si>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</si>
  <si>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</si>
  <si>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</si>
  <si>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</si>
  <si>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</si>
  <si>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</si>
  <si>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</si>
  <si>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</si>
  <si>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</si>
  <si>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</si>
  <si>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</si>
  <si>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</si>
  <si>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</si>
  <si>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</si>
  <si>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</si>
  <si>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</si>
  <si>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</si>
  <si>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</si>
  <si>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</si>
  <si>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</si>
  <si>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</si>
  <si>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</si>
  <si>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</si>
  <si>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</si>
  <si>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</si>
  <si>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</si>
  <si>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</si>
  <si>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</si>
  <si>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</si>
  <si>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</si>
  <si>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</si>
  <si>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</si>
  <si>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</si>
  <si>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</si>
  <si>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</si>
  <si>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</si>
  <si>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</si>
  <si>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</si>
  <si>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</si>
  <si>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</si>
  <si>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</si>
  <si>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</si>
  <si>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</si>
  <si>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</si>
  <si>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</si>
  <si>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</si>
  <si>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</si>
  <si>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</si>
  <si>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</si>
  <si>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</si>
  <si>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</si>
  <si>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</si>
  <si>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</si>
  <si>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</si>
  <si>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</si>
  <si>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</si>
  <si>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</si>
  <si>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</si>
  <si>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</si>
  <si>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</si>
  <si>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</si>
  <si>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</si>
  <si>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</si>
  <si>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</si>
  <si>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</si>
  <si>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</si>
  <si>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</si>
  <si>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</si>
  <si>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</si>
  <si>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</si>
  <si>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</si>
  <si>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</si>
  <si>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</si>
  <si>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</si>
  <si>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</si>
  <si>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</si>
  <si>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</si>
  <si>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</si>
  <si>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</si>
  <si>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</si>
  <si>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</si>
  <si>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</si>
  <si>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</si>
  <si>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</si>
  <si>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</si>
  <si>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</si>
  <si>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</si>
  <si>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</si>
  <si>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</si>
  <si>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</si>
  <si>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</si>
  <si>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</si>
  <si>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</si>
  <si>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</si>
  <si>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</si>
  <si>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</si>
  <si>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</si>
  <si>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</si>
  <si>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</si>
  <si>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</si>
  <si>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</si>
  <si>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</si>
  <si>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</si>
  <si>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</si>
  <si>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</si>
  <si>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</si>
  <si>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</si>
  <si>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</si>
  <si>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</si>
  <si>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</si>
  <si>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</si>
  <si>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</si>
  <si>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</si>
  <si>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</si>
  <si>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</si>
  <si>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</si>
  <si>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</si>
  <si>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</si>
  <si>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</si>
  <si>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</si>
  <si>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</si>
  <si>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</si>
  <si>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</si>
  <si>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</si>
  <si>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</si>
  <si>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</si>
  <si>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</si>
  <si>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</si>
  <si>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</si>
  <si>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</si>
  <si>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</si>
  <si>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</si>
  <si>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</si>
  <si>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</si>
  <si>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</si>
  <si>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</si>
  <si>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</si>
  <si>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</si>
  <si>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</si>
  <si>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</si>
  <si>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</si>
  <si>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</si>
  <si>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</si>
  <si>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</si>
  <si>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</si>
  <si>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</si>
  <si>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</si>
  <si>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</si>
  <si>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</si>
  <si>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</si>
  <si>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</si>
  <si>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</si>
  <si>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</si>
  <si>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</si>
  <si>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</si>
  <si>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</si>
  <si>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</si>
  <si>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</si>
  <si>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</si>
  <si>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</si>
  <si>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</si>
  <si>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</si>
  <si>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</si>
  <si>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</si>
  <si>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</si>
  <si>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</si>
  <si>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</si>
  <si>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</si>
  <si>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</si>
  <si>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</si>
  <si>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</si>
  <si>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</si>
  <si>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</si>
  <si>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</si>
  <si>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</si>
  <si>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</si>
  <si>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</si>
  <si>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</si>
  <si>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</si>
  <si>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</si>
  <si>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</si>
  <si>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</si>
  <si>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</si>
  <si>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</si>
  <si>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</si>
  <si>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</si>
  <si>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</si>
  <si>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</si>
  <si>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</si>
  <si>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</si>
  <si>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</si>
  <si>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</si>
  <si>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</si>
  <si>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</si>
  <si>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</si>
  <si>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</si>
  <si>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</si>
  <si>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</si>
  <si>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</si>
  <si>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</si>
  <si>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</si>
  <si>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</si>
  <si>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</si>
  <si>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</si>
  <si>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</si>
  <si>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</si>
  <si>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</si>
  <si>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</si>
  <si>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</si>
  <si>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</si>
  <si>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</si>
  <si>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</si>
  <si>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</si>
  <si>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</si>
  <si>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</si>
  <si>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</si>
  <si>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</si>
  <si>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</si>
  <si>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</si>
  <si>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</si>
  <si>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</si>
  <si>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</si>
  <si>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</si>
  <si>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</si>
  <si>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</si>
  <si>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</si>
  <si>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</si>
  <si>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</si>
  <si>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</si>
  <si>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</si>
  <si>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</si>
  <si>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</si>
  <si>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</si>
  <si>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</si>
  <si>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</si>
  <si>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</si>
  <si>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</si>
  <si>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</si>
  <si>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</si>
  <si>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</si>
  <si>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</si>
  <si>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</si>
  <si>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</si>
  <si>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</si>
  <si>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</si>
  <si>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</si>
  <si>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</si>
  <si>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</si>
  <si>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</si>
  <si>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</si>
  <si>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</si>
  <si>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</si>
  <si>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</si>
  <si>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</si>
  <si>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</si>
  <si>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</si>
  <si>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</si>
  <si>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</si>
  <si>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</si>
  <si>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</si>
  <si>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</si>
  <si>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</si>
  <si>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</si>
  <si>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</si>
  <si>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</si>
  <si>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</si>
  <si>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</si>
  <si>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</si>
  <si>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</si>
  <si>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</si>
  <si>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</si>
  <si>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</si>
  <si>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</si>
  <si>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</si>
  <si>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</si>
  <si>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</si>
  <si>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</si>
  <si>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</si>
  <si>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</si>
  <si>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</si>
  <si>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</si>
  <si>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</si>
  <si>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</si>
  <si>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</si>
  <si>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</si>
  <si>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</si>
  <si>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</si>
  <si>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</si>
  <si>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</si>
  <si>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</si>
  <si>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</si>
  <si>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</si>
  <si>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</si>
  <si>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</si>
  <si>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</si>
  <si>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</si>
  <si>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</si>
  <si>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</si>
  <si>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</si>
  <si>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</si>
  <si>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</si>
  <si>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</si>
  <si>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</si>
  <si>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</si>
  <si>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</si>
  <si>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</si>
  <si>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</si>
  <si>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</si>
  <si>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</si>
  <si>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</si>
  <si>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</si>
  <si>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</si>
  <si>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</si>
  <si>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</si>
  <si>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</si>
  <si>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</si>
  <si>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</si>
  <si>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</si>
  <si>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</si>
  <si>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</si>
  <si>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</si>
  <si>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</si>
  <si>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</si>
  <si>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</si>
  <si>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</si>
  <si>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</si>
  <si>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</si>
  <si>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</si>
  <si>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</si>
  <si>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</si>
  <si>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</si>
  <si>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</si>
  <si>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</si>
  <si>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</si>
  <si>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</si>
  <si>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</si>
  <si>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</si>
  <si>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</si>
  <si>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</si>
  <si>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</si>
  <si>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</si>
  <si>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</si>
  <si>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</si>
  <si>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</si>
  <si>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</si>
  <si>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</si>
  <si>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</si>
  <si>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</si>
  <si>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</si>
  <si>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</si>
  <si>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</si>
  <si>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</si>
  <si>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</si>
  <si>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</si>
  <si>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</si>
  <si>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</si>
  <si>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</si>
  <si>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</si>
  <si>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</si>
  <si>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</si>
  <si>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</si>
  <si>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</si>
  <si>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</si>
  <si>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</si>
  <si>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</si>
  <si>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</si>
  <si>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</si>
  <si>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</si>
  <si>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</si>
  <si>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</si>
  <si>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</si>
  <si>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</si>
  <si>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</si>
  <si>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</si>
  <si>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</si>
  <si>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</si>
  <si>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</si>
  <si>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</si>
  <si>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</si>
  <si>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</si>
  <si>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</si>
  <si>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</si>
  <si>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</si>
  <si>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</si>
  <si>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</si>
  <si>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</si>
  <si>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</si>
  <si>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</si>
  <si>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</si>
  <si>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</si>
  <si>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</si>
  <si>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</si>
  <si>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</si>
  <si>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</si>
  <si>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</si>
  <si>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</si>
  <si>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</si>
  <si>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</si>
  <si>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</si>
  <si>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</si>
  <si>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</si>
  <si>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</si>
  <si>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</si>
  <si>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</si>
  <si>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</si>
  <si>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</si>
  <si>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</si>
  <si>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</si>
  <si>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</si>
  <si>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</si>
  <si>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</si>
  <si>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</si>
  <si>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</si>
  <si>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</si>
  <si>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</si>
  <si>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</si>
  <si>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</si>
  <si>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</si>
  <si>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</si>
  <si>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</si>
  <si>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</si>
  <si>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</si>
  <si>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</si>
  <si>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</si>
  <si>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</si>
  <si>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</si>
  <si>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</si>
  <si>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</si>
  <si>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</si>
  <si>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</si>
  <si>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</si>
  <si>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</si>
  <si>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</si>
  <si>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</si>
  <si>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</si>
  <si>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</si>
  <si>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</si>
  <si>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</si>
  <si>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</si>
  <si>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</si>
  <si>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</si>
  <si>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</si>
  <si>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</si>
  <si>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</si>
  <si>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</si>
  <si>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</si>
  <si>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</si>
  <si>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</si>
  <si>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</si>
  <si>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</si>
  <si>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</si>
  <si>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</si>
  <si>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</si>
  <si>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</si>
  <si>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</si>
  <si>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</si>
  <si>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</si>
  <si>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</si>
  <si>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</si>
  <si>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</si>
  <si>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</si>
  <si>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</si>
  <si>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</si>
  <si>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</si>
  <si>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</si>
  <si>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</si>
  <si>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</si>
  <si>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</si>
  <si>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</si>
  <si>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</si>
  <si>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</si>
  <si>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</si>
  <si>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</si>
  <si>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</si>
  <si>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</si>
  <si>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</si>
  <si>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</si>
  <si>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</si>
  <si>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</si>
  <si>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</si>
  <si>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</si>
  <si>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</si>
  <si>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</si>
  <si>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</si>
  <si>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</si>
  <si>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</si>
  <si>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</si>
  <si>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</si>
  <si>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</si>
  <si>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</si>
  <si>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</si>
  <si>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</si>
  <si>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</si>
  <si>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</si>
  <si>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</si>
  <si>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</si>
  <si>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</si>
  <si>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</si>
  <si>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</si>
  <si>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</si>
  <si>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</si>
  <si>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</si>
  <si>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</si>
  <si>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</si>
  <si>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</si>
  <si>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</si>
  <si>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</si>
  <si>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</si>
  <si>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</si>
  <si>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</si>
  <si>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</si>
  <si>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</si>
  <si>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</si>
  <si>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</si>
  <si>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</si>
  <si>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</si>
  <si>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</si>
  <si>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</si>
  <si>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</si>
  <si>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</si>
  <si>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</si>
  <si>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</si>
  <si>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</si>
  <si>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</si>
  <si>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</si>
  <si>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</si>
  <si>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</si>
  <si>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</si>
  <si>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</si>
  <si>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</si>
  <si>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</si>
  <si>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</si>
  <si>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</si>
  <si>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</si>
  <si>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</si>
  <si>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</si>
  <si>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</si>
  <si>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</si>
  <si>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</si>
  <si>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</si>
  <si>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</si>
  <si>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</si>
  <si>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</si>
  <si>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</si>
  <si>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</si>
  <si>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</si>
  <si>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</si>
  <si>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</si>
  <si>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</si>
  <si>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</si>
  <si>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</si>
  <si>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</si>
  <si>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</si>
  <si>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</si>
  <si>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</si>
  <si>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</si>
  <si>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</si>
  <si>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</si>
  <si>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</si>
  <si>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</si>
  <si>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</si>
  <si>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</si>
  <si>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</si>
  <si>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</si>
  <si>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</si>
  <si>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</si>
  <si>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</si>
  <si>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</si>
  <si>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</si>
  <si>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</si>
  <si>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</si>
  <si>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</si>
  <si>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</si>
  <si>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</si>
  <si>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</si>
  <si>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</si>
  <si>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</si>
  <si>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</si>
  <si>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</si>
  <si>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</si>
  <si>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</si>
  <si>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</si>
  <si>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</si>
  <si>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</si>
  <si>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</si>
  <si>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</si>
  <si>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</si>
  <si>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</si>
  <si>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</si>
  <si>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</si>
  <si>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</si>
  <si>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</si>
  <si>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</si>
  <si>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</si>
  <si>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</si>
  <si>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</si>
  <si>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</si>
  <si>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</si>
  <si>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</si>
  <si>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</si>
  <si>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</si>
  <si>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</si>
  <si>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</si>
  <si>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</si>
  <si>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</si>
  <si>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</si>
  <si>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</si>
  <si>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</si>
  <si>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</si>
  <si>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</si>
  <si>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</si>
  <si>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</si>
  <si>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</si>
  <si>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</si>
  <si>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</si>
  <si>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</si>
  <si>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</si>
  <si>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</si>
  <si>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</si>
  <si>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</si>
  <si>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</si>
  <si>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</si>
  <si>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</si>
  <si>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</si>
  <si>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</si>
  <si>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</si>
  <si>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</si>
  <si>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</si>
  <si>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</si>
  <si>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</si>
  <si>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</si>
  <si>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</si>
  <si>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</si>
  <si>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</si>
  <si>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</si>
  <si>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</si>
  <si>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</si>
  <si>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</si>
  <si>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</si>
  <si>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</si>
  <si>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</si>
  <si>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</si>
  <si>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</si>
  <si>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</si>
  <si>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</si>
  <si>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</si>
  <si>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</si>
  <si>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</si>
  <si>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</si>
  <si>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</si>
  <si>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</si>
  <si>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</si>
  <si>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</si>
  <si>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</si>
  <si>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</si>
  <si>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</si>
  <si>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</si>
  <si>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</si>
  <si>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</si>
  <si>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</si>
  <si>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</si>
  <si>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</si>
  <si>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</si>
  <si>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</si>
  <si>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</si>
  <si>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</si>
  <si>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</si>
  <si>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</si>
  <si>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</si>
  <si>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</si>
  <si>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</si>
  <si>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</si>
  <si>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</si>
  <si>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</si>
  <si>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</si>
  <si>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</si>
  <si>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</si>
  <si>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</si>
  <si>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</si>
  <si>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</si>
  <si>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</si>
  <si>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</si>
  <si>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</si>
  <si>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</si>
  <si>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</si>
  <si>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</si>
  <si>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</si>
  <si>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</si>
  <si>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</si>
  <si>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</si>
  <si>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</si>
  <si>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</si>
  <si>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</si>
  <si>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</si>
  <si>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</si>
  <si>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</si>
  <si>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</si>
  <si>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</si>
  <si>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</si>
  <si>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</si>
  <si>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</si>
  <si>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</si>
  <si>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</si>
  <si>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</si>
  <si>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</si>
  <si>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</si>
  <si>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</si>
  <si>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</si>
  <si>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</si>
  <si>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</si>
  <si>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</si>
  <si>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</si>
  <si>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</si>
  <si>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</si>
  <si>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</si>
  <si>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</si>
  <si>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</si>
  <si>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</si>
  <si>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</si>
  <si>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</si>
  <si>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</si>
  <si>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</si>
  <si>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</si>
  <si>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</si>
  <si>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</si>
  <si>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</si>
  <si>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</si>
  <si>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</si>
  <si>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</si>
  <si>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</si>
  <si>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</si>
  <si>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</si>
  <si>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</si>
  <si>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</si>
  <si>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</si>
  <si>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</si>
  <si>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</si>
  <si>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</si>
  <si>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</si>
  <si>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</si>
  <si>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</si>
  <si>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</si>
  <si>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</si>
  <si>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</si>
  <si>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</si>
  <si>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</si>
  <si>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</si>
  <si>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</si>
  <si>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</si>
  <si>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</si>
  <si>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</si>
  <si>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</si>
  <si>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</si>
  <si>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</si>
  <si>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</si>
  <si>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</si>
  <si>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</si>
  <si>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</si>
  <si>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</si>
  <si>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</si>
  <si>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</si>
  <si>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</si>
  <si>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</si>
  <si>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</si>
  <si>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</si>
  <si>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</si>
  <si>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</si>
  <si>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</si>
  <si>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</si>
  <si>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</si>
  <si>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</si>
  <si>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</si>
  <si>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</si>
  <si>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</si>
  <si>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</si>
  <si>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</si>
  <si>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</si>
  <si>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</si>
  <si>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</si>
  <si>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</si>
  <si>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</si>
  <si>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</si>
  <si>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</si>
  <si>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</si>
  <si>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</si>
  <si>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</si>
  <si>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</si>
  <si>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</si>
  <si>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</si>
  <si>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</si>
  <si>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</si>
  <si>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</si>
  <si>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</si>
  <si>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</si>
  <si>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</si>
  <si>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</si>
  <si>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</si>
  <si>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</si>
  <si>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</si>
  <si>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</si>
  <si>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</si>
  <si>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</si>
  <si>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</si>
  <si>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</si>
  <si>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</si>
  <si>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</si>
  <si>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</si>
  <si>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</si>
  <si>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</si>
  <si>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</si>
  <si>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</si>
  <si>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</si>
  <si>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</si>
  <si>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</si>
  <si>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</si>
  <si>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</si>
  <si>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</si>
  <si>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</si>
  <si>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</si>
  <si>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</si>
  <si>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</si>
  <si>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</si>
  <si>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</si>
  <si>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</si>
  <si>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</si>
  <si>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</si>
  <si>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</si>
  <si>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</si>
  <si>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</si>
  <si>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</si>
  <si>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</si>
  <si>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</si>
  <si>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</si>
  <si>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</si>
  <si>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</si>
  <si>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</si>
  <si>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</si>
  <si>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</si>
  <si>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</si>
  <si>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</si>
  <si>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</si>
  <si>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</si>
  <si>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</si>
  <si>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</si>
  <si>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</si>
  <si>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</si>
  <si>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</si>
  <si>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</si>
  <si>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</si>
  <si>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</si>
  <si>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</si>
  <si>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</si>
  <si>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</si>
  <si>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</si>
  <si>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</si>
  <si>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</si>
  <si>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</si>
  <si>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</si>
  <si>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</si>
  <si>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</si>
  <si>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</si>
  <si>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</si>
  <si>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</si>
  <si>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</si>
  <si>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</si>
  <si>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</si>
  <si>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</si>
  <si>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</si>
  <si>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</si>
  <si>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</si>
  <si>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</si>
  <si>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</si>
  <si>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</si>
  <si>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</si>
  <si>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</si>
  <si>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</si>
  <si>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</si>
  <si>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</si>
  <si>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</si>
  <si>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</si>
  <si>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</si>
  <si>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</si>
  <si>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</si>
  <si>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</si>
  <si>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</si>
  <si>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</si>
  <si>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</si>
  <si>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</si>
  <si>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</si>
  <si>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</si>
  <si>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</si>
  <si>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</si>
  <si>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</si>
  <si>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</si>
  <si>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</si>
  <si>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</si>
  <si>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</si>
  <si>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</si>
  <si>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</si>
  <si>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</si>
  <si>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</si>
  <si>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</si>
  <si>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</si>
  <si>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</si>
  <si>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</si>
  <si>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</si>
  <si>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</si>
  <si>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</si>
  <si>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</si>
  <si>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</si>
  <si>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</si>
  <si>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</si>
  <si>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</si>
  <si>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</si>
  <si>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</si>
  <si>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</si>
  <si>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</si>
  <si>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</si>
  <si>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</si>
  <si>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</si>
  <si>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</si>
  <si>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</si>
  <si>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</si>
  <si>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</si>
  <si>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</si>
  <si>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</si>
  <si>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</si>
  <si>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</si>
  <si>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</si>
  <si>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</si>
  <si>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</si>
  <si>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</si>
  <si>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</si>
  <si>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</si>
  <si>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</si>
  <si>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</si>
  <si>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</si>
  <si>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</si>
  <si>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</si>
  <si>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</si>
  <si>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</si>
  <si>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</si>
  <si>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</si>
  <si>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</si>
  <si>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</si>
  <si>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</si>
  <si>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</si>
  <si>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</si>
  <si>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</si>
  <si>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</si>
  <si>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</si>
  <si>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</si>
  <si>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</si>
  <si>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</si>
  <si>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</si>
  <si>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</si>
  <si>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</si>
  <si>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</si>
  <si>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</si>
  <si>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</si>
  <si>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</si>
  <si>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</si>
  <si>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</si>
  <si>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</si>
  <si>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</si>
  <si>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</si>
  <si>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</si>
  <si>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</si>
  <si>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</si>
  <si>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</si>
  <si>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</si>
  <si>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</si>
  <si>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</si>
  <si>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</si>
  <si>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</si>
  <si>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</si>
  <si>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</si>
  <si>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</si>
  <si>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</si>
  <si>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</si>
  <si>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</si>
  <si>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</si>
  <si>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</si>
  <si>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</si>
  <si>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</si>
  <si>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</si>
  <si>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</si>
  <si>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</si>
  <si>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</si>
  <si>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</si>
  <si>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</si>
  <si>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</si>
  <si>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</si>
  <si>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</si>
  <si>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</si>
  <si>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</si>
  <si>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</si>
  <si>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</si>
  <si>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</si>
  <si>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</si>
  <si>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</si>
  <si>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</si>
  <si>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</si>
  <si>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</si>
  <si>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</si>
  <si>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</si>
  <si>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</si>
  <si>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</si>
  <si>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</si>
  <si>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</si>
  <si>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</si>
  <si>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</si>
  <si>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</si>
  <si>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</si>
  <si>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</si>
  <si>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</si>
  <si>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</si>
  <si>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</si>
  <si>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</si>
  <si>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</si>
  <si>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</si>
  <si>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</si>
  <si>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</si>
  <si>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</si>
  <si>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</si>
  <si>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</si>
  <si>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</si>
  <si>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</si>
  <si>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</si>
  <si>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</si>
  <si>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</si>
  <si>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</si>
  <si>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</si>
  <si>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</si>
  <si>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</si>
  <si>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</si>
  <si>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</si>
  <si>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</si>
  <si>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</si>
  <si>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</si>
  <si>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</si>
  <si>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</si>
  <si>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</si>
  <si>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</si>
  <si>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</si>
  <si>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</si>
  <si>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</si>
  <si>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</si>
  <si>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</si>
  <si>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</si>
  <si>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</si>
  <si>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</si>
  <si>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</si>
  <si>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</si>
  <si>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</si>
  <si>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</si>
  <si>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</si>
  <si>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</si>
  <si>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</si>
  <si>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</si>
  <si>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</si>
  <si>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</si>
  <si>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</si>
  <si>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</si>
  <si>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</si>
  <si>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</si>
  <si>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</si>
  <si>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</si>
  <si>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</si>
  <si>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</si>
  <si>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</si>
  <si>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</si>
  <si>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</si>
  <si>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</si>
  <si>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</si>
  <si>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</si>
  <si>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</si>
  <si>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</si>
  <si>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</si>
  <si>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</si>
  <si>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</si>
  <si>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</si>
  <si>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</si>
  <si>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</si>
  <si>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</si>
  <si>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</si>
  <si>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</si>
  <si>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</si>
  <si>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</si>
  <si>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</si>
  <si>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</si>
  <si>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</si>
  <si>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</si>
  <si>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</si>
  <si>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</si>
  <si>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</si>
  <si>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</si>
  <si>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</si>
  <si>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</si>
  <si>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</si>
  <si>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</si>
  <si>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</si>
  <si>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</si>
  <si>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</si>
  <si>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</si>
  <si>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</si>
  <si>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</si>
  <si>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</si>
  <si>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</si>
  <si>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</si>
  <si>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</si>
  <si>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</si>
  <si>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</si>
  <si>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</si>
  <si>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</si>
  <si>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</si>
  <si>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</si>
  <si>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</si>
  <si>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</si>
  <si>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</si>
  <si>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</si>
  <si>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</si>
  <si>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</si>
  <si>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</si>
  <si>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</si>
  <si>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</si>
  <si>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</si>
  <si>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</si>
  <si>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</si>
  <si>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</si>
  <si>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</si>
  <si>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</si>
  <si>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</si>
  <si>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</si>
  <si>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</si>
  <si>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</si>
  <si>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</si>
  <si>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</si>
  <si>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</si>
  <si>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</si>
  <si>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</si>
  <si>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</si>
  <si>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</si>
  <si>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</si>
  <si>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</si>
  <si>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</si>
  <si>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</si>
  <si>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</si>
  <si>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</si>
  <si>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</si>
  <si>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</si>
  <si>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</si>
  <si>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</si>
  <si>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</si>
  <si>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</si>
  <si>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</si>
  <si>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</si>
  <si>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</si>
  <si>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</si>
  <si>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</si>
  <si>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</si>
  <si>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</si>
  <si>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</si>
  <si>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</si>
  <si>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</si>
  <si>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</si>
  <si>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</si>
  <si>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</si>
  <si>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</si>
  <si>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</si>
  <si>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</si>
  <si>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</si>
  <si>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</si>
  <si>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</si>
  <si>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</si>
  <si>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</si>
  <si>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</si>
  <si>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</si>
  <si>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</si>
  <si>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</si>
  <si>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</si>
  <si>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</si>
  <si>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</si>
  <si>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</si>
  <si>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</si>
  <si>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</si>
  <si>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</si>
  <si>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</si>
  <si>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</si>
  <si>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</si>
  <si>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</si>
  <si>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</si>
  <si>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</si>
  <si>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</si>
  <si>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</si>
  <si>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</si>
  <si>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</si>
  <si>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</si>
  <si>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</si>
  <si>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</si>
  <si>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</si>
  <si>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</si>
  <si>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</si>
  <si>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</si>
  <si>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</si>
  <si>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</si>
  <si>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</si>
  <si>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</si>
  <si>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</si>
  <si>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</si>
  <si>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</si>
  <si>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</si>
  <si>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</si>
  <si>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</si>
  <si>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</si>
  <si>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</si>
  <si>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</si>
  <si>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</si>
  <si>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</si>
  <si>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</si>
  <si>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</si>
  <si>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</si>
  <si>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</si>
  <si>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</si>
  <si>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</si>
  <si>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</si>
  <si>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</si>
  <si>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</si>
  <si>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</si>
  <si>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</si>
  <si>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</si>
  <si>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</si>
  <si>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</si>
  <si>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</si>
  <si>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</si>
  <si>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</si>
  <si>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</si>
  <si>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</si>
  <si>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</si>
  <si>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</si>
  <si>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</si>
  <si>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</si>
  <si>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</si>
  <si>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</si>
  <si>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</si>
  <si>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</si>
  <si>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</si>
  <si>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</si>
  <si>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</si>
  <si>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</si>
  <si>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</si>
  <si>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</si>
  <si>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</si>
  <si>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</si>
  <si>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</si>
  <si>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</si>
  <si>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</si>
  <si>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</si>
  <si>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</si>
  <si>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</si>
  <si>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</si>
  <si>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</si>
  <si>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</si>
  <si>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</si>
  <si>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</si>
  <si>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</si>
  <si>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</si>
  <si>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</si>
  <si>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</si>
  <si>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</si>
  <si>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</si>
  <si>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</si>
  <si>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</si>
  <si>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</si>
  <si>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</si>
  <si>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</si>
  <si>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</si>
  <si>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</si>
  <si>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</si>
  <si>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</si>
  <si>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</si>
  <si>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</si>
  <si>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</si>
  <si>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</si>
  <si>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</si>
  <si>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</si>
  <si>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</si>
  <si>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</si>
  <si>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</si>
  <si>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</si>
  <si>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</si>
  <si>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</si>
  <si>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</si>
  <si>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</si>
  <si>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</si>
  <si>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</si>
  <si>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</si>
  <si>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</si>
  <si>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</si>
  <si>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</si>
  <si>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</si>
  <si>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</si>
  <si>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</si>
  <si>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</si>
  <si>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</si>
  <si>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</si>
  <si>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</si>
  <si>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</si>
  <si>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</si>
  <si>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</si>
  <si>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</si>
  <si>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</si>
  <si>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</si>
  <si>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</si>
  <si>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</si>
  <si>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</si>
  <si>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</si>
  <si>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</si>
  <si>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</si>
  <si>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</si>
  <si>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</si>
  <si>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</si>
  <si>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</si>
  <si>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</si>
  <si>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</si>
  <si>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</si>
  <si>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</si>
  <si>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</si>
  <si>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</si>
  <si>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</si>
  <si>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</si>
  <si>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</si>
  <si>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</si>
  <si>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</si>
  <si>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</si>
  <si>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</si>
  <si>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</si>
  <si>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</si>
  <si>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</si>
  <si>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</si>
  <si>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</si>
  <si>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</si>
  <si>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</si>
  <si>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</si>
  <si>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</si>
  <si>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</si>
  <si>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</si>
  <si>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</si>
  <si>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</si>
  <si>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</si>
  <si>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</si>
  <si>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</si>
  <si>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</si>
  <si>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</si>
  <si>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</si>
  <si>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</si>
  <si>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</si>
  <si>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</si>
  <si>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</si>
  <si>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</si>
  <si>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</si>
  <si>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</si>
  <si>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</si>
  <si>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</si>
  <si>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</si>
  <si>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</si>
  <si>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</si>
  <si>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</si>
  <si>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</si>
  <si>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</si>
  <si>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</si>
  <si>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</si>
  <si>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</si>
  <si>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</si>
  <si>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</si>
  <si>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</si>
  <si>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</si>
  <si>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</si>
  <si>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</si>
  <si>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</si>
  <si>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</si>
  <si>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</si>
  <si>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</si>
  <si>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</si>
  <si>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</si>
  <si>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</si>
  <si>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</si>
  <si>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</si>
  <si>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</si>
  <si>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</si>
  <si>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</si>
  <si>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</si>
  <si>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</si>
  <si>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</si>
  <si>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</si>
  <si>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</si>
  <si>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</si>
  <si>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</si>
  <si>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</si>
  <si>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</si>
  <si>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</si>
  <si>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</si>
  <si>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</si>
  <si>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</si>
  <si>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</si>
  <si>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</si>
  <si>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</si>
  <si>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</si>
  <si>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</si>
  <si>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</si>
  <si>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</si>
  <si>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</si>
  <si>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</si>
  <si>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</si>
  <si>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</si>
  <si>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</si>
  <si>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</si>
  <si>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</si>
  <si>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</si>
  <si>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</si>
  <si>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</si>
  <si>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</si>
  <si>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</si>
  <si>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</si>
  <si>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</si>
  <si>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</si>
  <si>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</si>
  <si>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</si>
  <si>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</si>
  <si>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</si>
  <si>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</si>
  <si>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</si>
  <si>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</si>
  <si>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</si>
  <si>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</si>
  <si>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</si>
  <si>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</si>
  <si>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</si>
  <si>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</si>
  <si>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</si>
  <si>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</si>
  <si>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</si>
  <si>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</si>
  <si>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</si>
  <si>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</si>
  <si>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</si>
  <si>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</si>
  <si>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</si>
  <si>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</si>
  <si>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</si>
  <si>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</si>
  <si>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</si>
  <si>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</si>
  <si>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</si>
  <si>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</si>
  <si>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</si>
  <si>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</si>
  <si>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</si>
  <si>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</si>
  <si>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</si>
  <si>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</si>
  <si>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</si>
  <si>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</si>
  <si>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</si>
  <si>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</si>
  <si>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</si>
  <si>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</si>
  <si>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</si>
  <si>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</si>
  <si>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</si>
  <si>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</si>
  <si>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</si>
  <si>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</si>
  <si>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</si>
  <si>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</si>
  <si>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</si>
  <si>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</si>
  <si>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</si>
  <si>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</si>
  <si>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</si>
  <si>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</si>
  <si>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</si>
  <si>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</si>
  <si>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</si>
  <si>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</si>
  <si>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</si>
  <si>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</si>
  <si>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</si>
  <si>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</si>
  <si>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</si>
  <si>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</si>
  <si>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</si>
  <si>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</si>
  <si>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</si>
  <si>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</si>
  <si>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</si>
  <si>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</si>
  <si>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</si>
  <si>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</si>
  <si>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</si>
  <si>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</si>
  <si>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</si>
  <si>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</si>
  <si>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</si>
  <si>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</si>
  <si>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</si>
  <si>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</si>
  <si>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</si>
  <si>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</si>
  <si>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</si>
  <si>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</si>
  <si>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</si>
  <si>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</si>
  <si>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</si>
  <si>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</si>
  <si>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</si>
  <si>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</si>
  <si>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</si>
  <si>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</si>
  <si>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</si>
  <si>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</si>
  <si>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</si>
  <si>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</si>
  <si>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</si>
  <si>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</si>
  <si>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</si>
  <si>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</si>
  <si>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</si>
  <si>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</si>
  <si>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</si>
  <si>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</si>
  <si>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</si>
  <si>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</si>
  <si>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</si>
  <si>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</si>
  <si>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</si>
  <si>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</si>
  <si>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</si>
  <si>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</si>
  <si>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</si>
  <si>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</si>
  <si>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</si>
  <si>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</si>
  <si>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</si>
  <si>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</si>
  <si>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</si>
  <si>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</si>
  <si>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</si>
  <si>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</si>
  <si>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</si>
  <si>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</si>
  <si>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</si>
  <si>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</si>
  <si>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</si>
  <si>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</si>
  <si>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</si>
  <si>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</si>
  <si>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</si>
  <si>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</si>
  <si>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</si>
  <si>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</si>
  <si>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</si>
  <si>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</si>
  <si>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</si>
  <si>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</si>
  <si>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</si>
  <si>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</si>
  <si>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</si>
  <si>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</si>
  <si>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</si>
  <si>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</si>
  <si>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</si>
  <si>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</si>
  <si>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</si>
  <si>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</si>
  <si>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</si>
  <si>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</si>
  <si>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</si>
  <si>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</si>
  <si>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</si>
  <si>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</si>
  <si>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</si>
  <si>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</si>
  <si>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</si>
  <si>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</si>
  <si>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</si>
  <si>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</si>
  <si>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</si>
  <si>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</si>
  <si>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</si>
  <si>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</si>
  <si>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</si>
  <si>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</si>
  <si>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</si>
  <si>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</si>
  <si>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</si>
  <si>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</si>
  <si>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</si>
  <si>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</si>
  <si>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</si>
  <si>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</si>
  <si>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</si>
  <si>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</si>
  <si>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</si>
  <si>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</si>
  <si>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</si>
  <si>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</si>
  <si>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</si>
  <si>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</si>
  <si>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</si>
  <si>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</si>
  <si>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</si>
  <si>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</si>
  <si>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</si>
  <si>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</si>
  <si>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</si>
  <si>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</si>
  <si>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</si>
  <si>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</si>
  <si>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</si>
  <si>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</si>
  <si>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</si>
  <si>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</si>
  <si>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</si>
  <si>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</si>
  <si>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</si>
  <si>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</si>
  <si>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</si>
  <si>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</si>
  <si>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</si>
  <si>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</si>
  <si>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</si>
  <si>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</si>
  <si>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</si>
  <si>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</si>
  <si>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</si>
  <si>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</si>
  <si>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</si>
  <si>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</si>
  <si>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</si>
  <si>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</si>
  <si>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</si>
  <si>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</si>
  <si>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</si>
  <si>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</si>
  <si>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</si>
  <si>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</si>
  <si>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</si>
  <si>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</si>
  <si>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</si>
  <si>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</si>
  <si>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</si>
  <si>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</si>
  <si>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</si>
  <si>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</si>
  <si>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</si>
  <si>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</si>
  <si>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</si>
  <si>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</si>
  <si>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</si>
  <si>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</si>
  <si>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</si>
  <si>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</si>
  <si>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</si>
  <si>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</si>
  <si>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</si>
  <si>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</si>
  <si>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</si>
  <si>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</si>
  <si>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</si>
  <si>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</si>
  <si>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</si>
  <si>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</si>
  <si>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</si>
  <si>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</si>
  <si>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</si>
  <si>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</si>
  <si>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</si>
  <si>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</si>
  <si>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</si>
  <si>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</si>
  <si>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</si>
  <si>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</si>
  <si>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</si>
  <si>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</si>
  <si>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</si>
  <si>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</si>
  <si>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</si>
  <si>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</si>
  <si>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</si>
  <si>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</si>
  <si>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</si>
  <si>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</si>
  <si>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</si>
  <si>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</si>
  <si>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</si>
  <si>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</si>
  <si>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</si>
  <si>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</si>
  <si>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</si>
  <si>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</si>
  <si>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</si>
  <si>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</si>
  <si>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</si>
  <si>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</si>
  <si>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</si>
  <si>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</si>
  <si>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</si>
  <si>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</si>
  <si>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</si>
  <si>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</si>
  <si>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</si>
  <si>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</si>
  <si>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</si>
  <si>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</si>
  <si>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</si>
  <si>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</si>
  <si>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</si>
  <si>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</si>
  <si>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</si>
  <si>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</si>
  <si>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</si>
  <si>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</si>
  <si>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</si>
  <si>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</si>
  <si>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</si>
  <si>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</si>
  <si>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</si>
  <si>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</si>
  <si>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</si>
  <si>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</si>
  <si>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</si>
  <si>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</si>
  <si>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</si>
  <si>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</si>
  <si>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</si>
  <si>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</si>
  <si>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</si>
  <si>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</si>
  <si>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</si>
  <si>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</si>
  <si>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</si>
  <si>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</si>
  <si>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</si>
  <si>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</si>
  <si>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</si>
  <si>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</si>
  <si>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</si>
  <si>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</si>
  <si>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</si>
  <si>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</si>
  <si>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</si>
  <si>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</si>
  <si>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</si>
  <si>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</si>
  <si>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</si>
  <si>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</si>
  <si>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</si>
  <si>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</si>
  <si>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</si>
  <si>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</si>
  <si>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</si>
  <si>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</si>
  <si>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</si>
  <si>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</si>
  <si>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</si>
  <si>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</si>
  <si>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</si>
  <si>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</si>
  <si>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</si>
  <si>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</si>
  <si>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</si>
  <si>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</si>
  <si>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</si>
  <si>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</si>
  <si>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</si>
  <si>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</si>
  <si>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</si>
  <si>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</si>
  <si>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</si>
  <si>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</si>
  <si>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</si>
  <si>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</si>
  <si>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</si>
  <si>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</si>
  <si>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</si>
  <si>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</si>
  <si>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</si>
  <si>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</si>
  <si>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</si>
  <si>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</si>
  <si>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</si>
  <si>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</si>
  <si>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</si>
  <si>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</si>
  <si>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</si>
  <si>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</si>
  <si>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</si>
  <si>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</si>
  <si>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</si>
  <si>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</si>
  <si>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</si>
  <si>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</si>
  <si>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</si>
  <si>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</si>
  <si>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</si>
  <si>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</si>
  <si>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</si>
  <si>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</si>
  <si>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</si>
  <si>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</si>
  <si>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</si>
  <si>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</si>
  <si>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</si>
  <si>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</si>
  <si>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</si>
  <si>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</si>
  <si>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</si>
  <si>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</si>
  <si>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</si>
  <si>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</si>
  <si>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</si>
  <si>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</si>
  <si>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</si>
  <si>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</si>
  <si>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</si>
  <si>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</si>
  <si>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</si>
  <si>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</si>
  <si>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</si>
  <si>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</si>
  <si>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</si>
  <si>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</si>
  <si>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</si>
  <si>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</si>
  <si>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</si>
  <si>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</si>
  <si>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</si>
  <si>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</si>
  <si>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</si>
  <si>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</si>
  <si>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</si>
  <si>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</si>
  <si>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</si>
  <si>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</si>
  <si>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</si>
  <si>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</si>
  <si>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</si>
  <si>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</si>
  <si>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</si>
  <si>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</si>
  <si>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</si>
  <si>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</si>
  <si>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</si>
  <si>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</si>
  <si>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</si>
  <si>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</si>
  <si>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</si>
  <si>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</si>
  <si>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</si>
  <si>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</si>
  <si>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</si>
  <si>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</si>
  <si>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</si>
  <si>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</si>
  <si>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</si>
  <si>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</si>
  <si>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</si>
  <si>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</si>
  <si>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</si>
  <si>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</si>
  <si>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</si>
  <si>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</si>
  <si>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</si>
  <si>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</si>
  <si>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</si>
  <si>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</si>
  <si>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</si>
  <si>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</si>
  <si>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</si>
  <si>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</si>
  <si>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</si>
  <si>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</si>
  <si>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</si>
  <si>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</si>
  <si>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</si>
  <si>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</si>
  <si>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</si>
  <si>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</si>
  <si>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</si>
  <si>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</si>
  <si>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</si>
  <si>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</si>
  <si>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</si>
  <si>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</si>
  <si>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</si>
  <si>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</si>
  <si>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</si>
  <si>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</si>
  <si>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</si>
  <si>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</si>
  <si>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</si>
  <si>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</si>
  <si>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</si>
  <si>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</si>
  <si>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</si>
  <si>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</si>
  <si>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</si>
  <si>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</si>
  <si>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</si>
  <si>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</si>
  <si>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</si>
  <si>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</si>
  <si>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</si>
  <si>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</si>
  <si>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</si>
  <si>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</si>
  <si>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</si>
  <si>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</si>
  <si>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</si>
  <si>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</si>
  <si>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</si>
  <si>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</si>
  <si>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</si>
  <si>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</si>
  <si>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</si>
  <si>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</si>
  <si>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</si>
  <si>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</si>
  <si>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</si>
  <si>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</si>
  <si>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</si>
  <si>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</si>
  <si>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</si>
  <si>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</si>
  <si>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</si>
  <si>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</si>
  <si>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</si>
  <si>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</si>
  <si>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</si>
  <si>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</si>
  <si>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</si>
  <si>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</si>
  <si>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</si>
  <si>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</si>
  <si>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</si>
  <si>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</si>
  <si>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</si>
  <si>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</si>
  <si>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</si>
  <si>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</si>
  <si>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</si>
  <si>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</si>
  <si>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</si>
  <si>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</si>
  <si>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</si>
  <si>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</si>
  <si>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</si>
  <si>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</si>
  <si>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</si>
  <si>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</si>
  <si>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</si>
  <si>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</si>
  <si>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</si>
  <si>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</si>
  <si>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</si>
  <si>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</si>
  <si>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</si>
  <si>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</si>
  <si>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</si>
  <si>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</si>
  <si>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</si>
  <si>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</si>
  <si>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</si>
  <si>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</si>
  <si>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</si>
  <si>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</si>
  <si>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</si>
  <si>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</si>
  <si>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</si>
  <si>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</si>
  <si>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</si>
  <si>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</si>
  <si>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</si>
  <si>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</si>
  <si>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</si>
  <si>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</si>
  <si>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</si>
  <si>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</si>
  <si>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</si>
  <si>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</si>
  <si>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</si>
  <si>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</si>
  <si>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</si>
  <si>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</si>
  <si>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</si>
  <si>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</si>
  <si>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</si>
  <si>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</si>
  <si>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</si>
  <si>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</si>
  <si>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</si>
  <si>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</si>
  <si>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</si>
  <si>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</si>
  <si>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</si>
  <si>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</si>
  <si>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</si>
  <si>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</si>
  <si>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</si>
  <si>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</si>
  <si>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</si>
  <si>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</si>
  <si>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</si>
  <si>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</si>
  <si>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</si>
  <si>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</si>
  <si>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</si>
  <si>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</si>
  <si>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</si>
  <si>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</si>
  <si>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</si>
  <si>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</si>
  <si>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</si>
  <si>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</si>
  <si>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</si>
  <si>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</si>
  <si>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</si>
  <si>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</si>
  <si>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</si>
  <si>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</si>
  <si>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</si>
  <si>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</si>
  <si>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</si>
  <si>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</si>
  <si>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</si>
  <si>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</si>
  <si>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</si>
  <si>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</si>
  <si>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</si>
  <si>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</si>
  <si>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</si>
  <si>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</si>
  <si>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</si>
  <si>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</si>
  <si>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</si>
  <si>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</si>
  <si>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</si>
  <si>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</si>
  <si>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</si>
  <si>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</si>
  <si>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</si>
  <si>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</si>
  <si>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</si>
  <si>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</si>
  <si>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</si>
  <si>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</si>
  <si>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</si>
  <si>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</si>
  <si>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</si>
  <si>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</si>
  <si>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</si>
  <si>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</si>
  <si>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</si>
  <si>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</si>
  <si>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</si>
  <si>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</si>
  <si>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</si>
  <si>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</si>
  <si>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</si>
  <si>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</si>
  <si>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</si>
  <si>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</si>
  <si>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</si>
  <si>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</si>
  <si>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</si>
  <si>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</si>
  <si>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</si>
  <si>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</si>
  <si>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</si>
  <si>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</si>
  <si>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</si>
  <si>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</si>
  <si>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</si>
  <si>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</si>
  <si>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</si>
  <si>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</si>
  <si>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</si>
  <si>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</si>
  <si>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</si>
  <si>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</si>
  <si>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</si>
  <si>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</si>
  <si>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</si>
  <si>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</si>
  <si>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</si>
  <si>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</si>
  <si>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</si>
  <si>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</si>
  <si>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</si>
  <si>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</si>
  <si>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</si>
  <si>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</si>
  <si>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</si>
  <si>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</si>
  <si>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</si>
  <si>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</si>
  <si>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</si>
  <si>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</si>
  <si>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</si>
  <si>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</si>
  <si>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</si>
  <si>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</si>
  <si>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</si>
  <si>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</si>
  <si>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</si>
  <si>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</si>
  <si>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</si>
  <si>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</si>
  <si>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</si>
  <si>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</si>
  <si>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</si>
  <si>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</si>
  <si>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</si>
  <si>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</si>
  <si>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</si>
  <si>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</si>
  <si>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</si>
  <si>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</si>
  <si>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</si>
  <si>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</si>
  <si>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</si>
  <si>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</si>
  <si>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</si>
  <si>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</si>
  <si>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</si>
  <si>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</si>
  <si>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</si>
  <si>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</si>
  <si>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</si>
  <si>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</si>
  <si>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</si>
  <si>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</si>
  <si>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</si>
  <si>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</si>
  <si>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</si>
  <si>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</si>
  <si>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</si>
  <si>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</si>
  <si>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</si>
  <si>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</si>
  <si>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</si>
  <si>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</si>
  <si>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</si>
  <si>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</si>
  <si>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</si>
  <si>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</si>
  <si>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</si>
  <si>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</si>
  <si>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</si>
  <si>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</si>
  <si>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</si>
  <si>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</si>
  <si>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</si>
  <si>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</si>
  <si>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</si>
  <si>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</si>
  <si>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</si>
  <si>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</si>
  <si>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</si>
  <si>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</si>
  <si>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</si>
  <si>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</si>
  <si>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</si>
  <si>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</si>
  <si>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</si>
  <si>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</si>
  <si>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</si>
  <si>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</si>
  <si>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</si>
  <si>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</si>
  <si>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</si>
  <si>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</si>
  <si>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</si>
  <si>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</si>
  <si>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</si>
  <si>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</si>
  <si>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</si>
  <si>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</si>
  <si>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</si>
  <si>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</si>
  <si>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</si>
  <si>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</si>
  <si>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</si>
  <si>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</si>
  <si>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</si>
  <si>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</si>
  <si>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</si>
  <si>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</si>
  <si>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</si>
  <si>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</si>
  <si>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</si>
  <si>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</si>
  <si>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</si>
  <si>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</si>
  <si>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</si>
  <si>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</si>
  <si>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</si>
  <si>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</si>
  <si>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</si>
  <si>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</si>
  <si>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</si>
  <si>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</si>
  <si>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</si>
  <si>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</si>
  <si>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</si>
  <si>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</si>
  <si>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</si>
  <si>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</si>
  <si>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</si>
  <si>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</si>
  <si>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</si>
  <si>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</si>
  <si>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</si>
  <si>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</si>
  <si>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</si>
  <si>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</si>
  <si>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</si>
  <si>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</si>
  <si>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</si>
  <si>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</si>
  <si>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</si>
  <si>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</si>
  <si>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</si>
  <si>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</si>
  <si>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</si>
  <si>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</si>
  <si>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</si>
  <si>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</si>
  <si>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</si>
  <si>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</si>
  <si>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</si>
  <si>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</si>
  <si>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</si>
  <si>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</si>
  <si>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</si>
  <si>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</si>
  <si>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</si>
  <si>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</si>
  <si>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</si>
  <si>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</si>
  <si>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</si>
  <si>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</si>
  <si>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</si>
  <si>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</si>
  <si>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</si>
  <si>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</si>
  <si>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</si>
  <si>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</si>
  <si>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</si>
  <si>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</si>
  <si>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</si>
  <si>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</si>
  <si>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</si>
  <si>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</si>
  <si>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</si>
  <si>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</si>
  <si>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</si>
  <si>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</si>
  <si>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</si>
  <si>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</si>
  <si>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</si>
  <si>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</si>
  <si>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</si>
  <si>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</si>
  <si>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</si>
  <si>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</si>
  <si>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</si>
  <si>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</si>
  <si>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</si>
  <si>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</si>
  <si>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</si>
  <si>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</si>
  <si>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</si>
  <si>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</si>
  <si>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</si>
  <si>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</si>
  <si>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</si>
  <si>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</si>
  <si>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</si>
  <si>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</si>
  <si>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</si>
  <si>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</si>
  <si>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</si>
  <si>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</si>
  <si>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</si>
  <si>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</si>
  <si>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</si>
  <si>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</si>
  <si>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</si>
  <si>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</si>
  <si>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</si>
  <si>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</si>
  <si>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</si>
  <si>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</si>
  <si>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</si>
  <si>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</si>
  <si>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</si>
  <si>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</si>
  <si>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</si>
  <si>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</si>
  <si>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</si>
  <si>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</si>
  <si>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</si>
  <si>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</si>
  <si>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</si>
  <si>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</si>
  <si>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</si>
  <si>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</si>
  <si>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</si>
  <si>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</si>
  <si>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</si>
  <si>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</si>
  <si>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</si>
  <si>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</si>
  <si>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</si>
  <si>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</si>
  <si>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</si>
  <si>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</si>
  <si>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</si>
  <si>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</si>
  <si>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</si>
  <si>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</si>
  <si>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</si>
  <si>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</si>
  <si>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</si>
  <si>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</si>
  <si>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</si>
  <si>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</si>
  <si>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</si>
  <si>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</si>
  <si>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</si>
  <si>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</si>
  <si>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</si>
  <si>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</si>
  <si>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</si>
  <si>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</si>
  <si>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</si>
  <si>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</si>
  <si>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</si>
  <si>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</si>
  <si>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</si>
  <si>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</si>
  <si>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</si>
  <si>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</si>
  <si>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</si>
  <si>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</si>
  <si>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</si>
  <si>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</si>
  <si>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</si>
  <si>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</si>
  <si>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</si>
  <si>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</si>
  <si>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</si>
  <si>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</si>
  <si>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</si>
  <si>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</si>
  <si>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</si>
  <si>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</si>
  <si>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</si>
  <si>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</si>
  <si>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</si>
  <si>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</si>
  <si>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</si>
  <si>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</si>
  <si>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</si>
  <si>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</si>
  <si>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</si>
  <si>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</si>
  <si>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</si>
  <si>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</si>
  <si>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</si>
  <si>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</si>
  <si>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</si>
  <si>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</si>
  <si>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</si>
  <si>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</si>
  <si>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</si>
  <si>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</si>
  <si>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</si>
  <si>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</si>
  <si>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</si>
  <si>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</si>
  <si>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</si>
  <si>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</si>
  <si>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</si>
  <si>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</si>
  <si>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</si>
  <si>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</si>
  <si>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</si>
  <si>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</si>
  <si>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</si>
  <si>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</si>
  <si>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</si>
  <si>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</si>
  <si>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</si>
  <si>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</si>
  <si>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</si>
  <si>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</si>
  <si>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</si>
  <si>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</si>
  <si>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</si>
  <si>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</si>
  <si>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</si>
  <si>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</si>
  <si>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</si>
  <si>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</si>
  <si>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</si>
  <si>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</si>
  <si>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</si>
  <si>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</si>
  <si>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</si>
  <si>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</si>
  <si>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</si>
  <si>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</si>
  <si>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</si>
  <si>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</si>
  <si>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</si>
  <si>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</si>
  <si>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</si>
  <si>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</si>
  <si>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</si>
  <si>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</si>
  <si>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</si>
  <si>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</si>
  <si>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</si>
  <si>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</si>
  <si>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</si>
  <si>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</si>
  <si>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</si>
  <si>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</si>
  <si>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</si>
  <si>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</si>
  <si>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</si>
  <si>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</si>
  <si>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</si>
  <si>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</si>
  <si>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</si>
  <si>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</si>
  <si>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</si>
  <si>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</si>
  <si>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</si>
  <si>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</si>
  <si>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</si>
  <si>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</si>
  <si>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</si>
  <si>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</si>
  <si>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</si>
  <si>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</si>
  <si>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</si>
  <si>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</si>
  <si>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</si>
  <si>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</si>
  <si>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</si>
  <si>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</si>
  <si>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</si>
  <si>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</si>
  <si>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</si>
  <si>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</si>
  <si>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</si>
  <si>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</si>
  <si>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</si>
  <si>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</si>
  <si>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</si>
  <si>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</si>
  <si>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</si>
  <si>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</si>
  <si>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</si>
  <si>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</si>
  <si>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</si>
  <si>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</si>
  <si>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</si>
  <si>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</si>
  <si>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</si>
  <si>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</si>
  <si>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</si>
  <si>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</si>
  <si>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</si>
  <si>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</si>
  <si>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</si>
  <si>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</si>
  <si>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</si>
  <si>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</si>
  <si>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</si>
  <si>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</si>
  <si>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</si>
  <si>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</si>
  <si>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</si>
  <si>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</si>
  <si>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</si>
  <si>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</si>
  <si>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</si>
  <si>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</si>
  <si>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</si>
  <si>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</si>
  <si>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</si>
  <si>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</si>
  <si>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</si>
  <si>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</si>
  <si>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</si>
  <si>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</si>
  <si>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</si>
  <si>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</si>
  <si>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</si>
  <si>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</si>
  <si>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</si>
  <si>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</si>
  <si>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</si>
  <si>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</si>
  <si>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</si>
  <si>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</si>
  <si>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</si>
  <si>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</si>
  <si>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</si>
  <si>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</si>
  <si>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</si>
  <si>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</si>
  <si>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</si>
  <si>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</si>
  <si>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</si>
  <si>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</si>
  <si>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</si>
  <si>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</si>
  <si>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</si>
  <si>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</si>
  <si>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</si>
  <si>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</si>
  <si>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</si>
  <si>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</si>
  <si>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</si>
  <si>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</si>
  <si>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</si>
  <si>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</si>
  <si>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</si>
  <si>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</si>
  <si>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</si>
  <si>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</si>
  <si>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</si>
  <si>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</si>
  <si>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</si>
  <si>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</si>
  <si>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</si>
  <si>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</si>
  <si>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</si>
  <si>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</si>
  <si>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</si>
  <si>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</si>
  <si>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</si>
  <si>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</si>
  <si>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</si>
  <si>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</si>
  <si>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</si>
  <si>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</si>
  <si>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</si>
  <si>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</si>
  <si>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</si>
  <si>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</si>
  <si>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</si>
  <si>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</si>
  <si>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</si>
  <si>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</si>
  <si>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</si>
  <si>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</si>
  <si>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</si>
  <si>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</si>
  <si>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</si>
  <si>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</si>
  <si>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</si>
  <si>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</si>
  <si>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</si>
  <si>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</si>
  <si>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</si>
  <si>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</si>
  <si>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</si>
  <si>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</si>
  <si>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</si>
  <si>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</si>
  <si>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</si>
  <si>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</si>
  <si>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</si>
  <si>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</si>
  <si>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</si>
  <si>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</si>
  <si>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</si>
  <si>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</si>
  <si>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</si>
  <si>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</si>
  <si>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</si>
  <si>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</si>
  <si>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</si>
  <si>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</si>
  <si>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</si>
  <si>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</si>
  <si>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</si>
  <si>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</si>
  <si>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</si>
  <si>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</si>
  <si>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</si>
  <si>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</si>
  <si>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</si>
  <si>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</si>
  <si>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</si>
  <si>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</si>
  <si>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</si>
  <si>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</si>
  <si>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</si>
  <si>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</si>
  <si>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</si>
  <si>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</si>
  <si>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</si>
  <si>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</si>
  <si>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</si>
  <si>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</si>
  <si>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</si>
  <si>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</si>
  <si>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</si>
  <si>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</si>
  <si>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</si>
  <si>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</si>
  <si>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</si>
  <si>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</si>
  <si>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</si>
  <si>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</si>
  <si>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</si>
  <si>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</si>
  <si>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</si>
  <si>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</si>
  <si>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</si>
  <si>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</si>
  <si>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</si>
  <si>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</si>
  <si>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</si>
  <si>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</si>
  <si>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</si>
  <si>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</si>
  <si>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</si>
  <si>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</si>
  <si>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</si>
  <si>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</si>
  <si>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</si>
  <si>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</si>
  <si>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</si>
  <si>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</si>
  <si>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</si>
  <si>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</si>
  <si>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</si>
  <si>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</si>
  <si>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</si>
  <si>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</si>
  <si>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</si>
  <si>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</si>
  <si>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</si>
  <si>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</si>
  <si>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</si>
  <si>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</si>
  <si>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</si>
  <si>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</si>
  <si>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</si>
  <si>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</si>
  <si>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</si>
  <si>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</si>
  <si>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</si>
  <si>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</si>
  <si>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</si>
  <si>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</si>
  <si>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</si>
  <si>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</si>
  <si>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</si>
  <si>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</si>
  <si>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</si>
  <si>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</si>
  <si>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</si>
  <si>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</si>
  <si>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</si>
  <si>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</si>
  <si>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</si>
  <si>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</si>
  <si>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</si>
  <si>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</si>
  <si>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</si>
  <si>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</si>
  <si>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</si>
  <si>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</si>
  <si>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</si>
  <si>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</si>
  <si>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</si>
  <si>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</si>
  <si>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</si>
  <si>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</si>
  <si>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</si>
  <si>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</si>
  <si>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</si>
  <si>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</si>
  <si>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</si>
  <si>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</si>
  <si>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</si>
  <si>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</si>
  <si>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</si>
  <si>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</si>
  <si>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</si>
  <si>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</si>
  <si>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</si>
  <si>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</si>
  <si>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</si>
  <si>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</si>
  <si>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</si>
  <si>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</si>
  <si>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</si>
  <si>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</si>
  <si>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</si>
  <si>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</si>
  <si>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</si>
  <si>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</si>
  <si>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</si>
  <si>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</si>
  <si>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</si>
  <si>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</si>
  <si>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</si>
  <si>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</si>
  <si>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</si>
  <si>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</si>
  <si>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</si>
  <si>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</si>
  <si>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</si>
  <si>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</si>
  <si>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</si>
  <si>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</si>
  <si>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</si>
  <si>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</si>
  <si>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</si>
  <si>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</si>
  <si>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</si>
  <si>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</si>
  <si>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</si>
  <si>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</si>
  <si>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</si>
  <si>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</si>
  <si>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</si>
  <si>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</si>
  <si>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</si>
  <si>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</si>
  <si>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</si>
  <si>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</si>
  <si>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</si>
  <si>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</si>
  <si>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</si>
  <si>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</si>
  <si>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</si>
  <si>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</si>
  <si>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</si>
  <si>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</si>
  <si>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</si>
  <si>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</si>
  <si>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</si>
  <si>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</si>
  <si>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</si>
  <si>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</si>
  <si>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</si>
  <si>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</si>
  <si>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</si>
  <si>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</si>
  <si>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</si>
  <si>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</si>
  <si>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</si>
  <si>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</si>
  <si>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</si>
  <si>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</si>
  <si>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</si>
  <si>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</si>
  <si>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</si>
  <si>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</si>
  <si>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</si>
  <si>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</si>
  <si>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</si>
  <si>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</si>
  <si>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</si>
  <si>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</si>
  <si>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</si>
  <si>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</si>
  <si>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</si>
  <si>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</si>
  <si>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</si>
  <si>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</si>
  <si>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</si>
  <si>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</si>
  <si>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</si>
  <si>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</si>
  <si>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</si>
  <si>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</si>
  <si>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</si>
  <si>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</si>
  <si>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</si>
  <si>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</si>
  <si>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</si>
  <si>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</si>
  <si>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</si>
  <si>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</si>
  <si>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</si>
  <si>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</si>
  <si>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</si>
  <si>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</si>
  <si>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</si>
  <si>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</si>
  <si>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</si>
  <si>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</si>
  <si>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</si>
  <si>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</si>
  <si>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</si>
  <si>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</si>
  <si>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</si>
  <si>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</si>
  <si>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</si>
  <si>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</si>
  <si>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</si>
  <si>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</si>
  <si>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</si>
  <si>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</si>
  <si>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</si>
  <si>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</si>
  <si>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</si>
  <si>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</si>
  <si>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</si>
  <si>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</si>
  <si>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</si>
  <si>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</si>
  <si>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</si>
  <si>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</si>
  <si>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</si>
  <si>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</si>
  <si>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</si>
  <si>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</si>
  <si>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</si>
  <si>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</si>
  <si>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</si>
  <si>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</si>
  <si>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</si>
  <si>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</si>
  <si>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</si>
  <si>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</si>
  <si>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</si>
  <si>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</si>
  <si>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</si>
  <si>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</si>
  <si>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</si>
  <si>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</si>
  <si>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</si>
  <si>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</si>
  <si>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</si>
  <si>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</si>
  <si>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</si>
  <si>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</si>
  <si>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</si>
  <si>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</si>
  <si>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</si>
  <si>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</si>
  <si>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</si>
  <si>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</si>
  <si>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</si>
  <si>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</si>
  <si>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</si>
  <si>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</si>
  <si>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</si>
  <si>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</si>
  <si>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</si>
  <si>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</si>
  <si>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</si>
  <si>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</si>
  <si>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</si>
  <si>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</si>
  <si>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</si>
  <si>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</si>
  <si>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</si>
  <si>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</si>
  <si>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</si>
  <si>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</si>
  <si>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</si>
  <si>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</si>
  <si>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</si>
  <si>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</si>
  <si>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</si>
  <si>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</si>
  <si>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</si>
  <si>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</si>
  <si>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</si>
  <si>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</si>
  <si>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</si>
  <si>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</si>
  <si>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</si>
  <si>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</si>
  <si>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</si>
  <si>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</si>
  <si>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</si>
  <si>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</si>
  <si>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</si>
  <si>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</si>
  <si>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</si>
  <si>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</si>
  <si>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</si>
  <si>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</si>
  <si>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</si>
  <si>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</si>
  <si>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</si>
  <si>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</si>
  <si>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</si>
  <si>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</si>
  <si>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</si>
  <si>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</si>
  <si>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</si>
  <si>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</si>
  <si>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</si>
  <si>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</si>
  <si>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</si>
  <si>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</si>
  <si>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</si>
  <si>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</si>
  <si>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</si>
  <si>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</si>
  <si>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</si>
  <si>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</si>
  <si>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</si>
  <si>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</si>
  <si>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</si>
  <si>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</si>
  <si>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</si>
  <si>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</si>
  <si>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</si>
  <si>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</si>
  <si>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</si>
  <si>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</si>
  <si>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</si>
  <si>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</si>
  <si>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</si>
  <si>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</si>
  <si>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</si>
  <si>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</si>
  <si>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</si>
  <si>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</si>
  <si>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</si>
  <si>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</si>
  <si>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</si>
  <si>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</si>
  <si>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</si>
  <si>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</si>
  <si>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</si>
  <si>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</si>
  <si>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</si>
  <si>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</si>
  <si>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</si>
  <si>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</si>
  <si>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</si>
  <si>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</si>
  <si>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</si>
  <si>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</si>
  <si>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</si>
  <si>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</si>
  <si>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</si>
  <si>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</si>
  <si>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</si>
  <si>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</si>
  <si>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</si>
  <si>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</si>
  <si>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</si>
  <si>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</si>
  <si>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</si>
  <si>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</si>
  <si>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</si>
  <si>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</si>
  <si>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</si>
  <si>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</si>
  <si>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</si>
  <si>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</si>
  <si>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</si>
  <si>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</si>
  <si>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</si>
  <si>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</si>
  <si>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</si>
  <si>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</si>
  <si>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</si>
  <si>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</si>
  <si>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</si>
  <si>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</si>
  <si>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</si>
  <si>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</si>
  <si>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</si>
  <si>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</si>
  <si>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</si>
  <si>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</si>
  <si>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</si>
  <si>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</si>
  <si>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</si>
  <si>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</si>
  <si>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</si>
  <si>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</si>
  <si>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</si>
  <si>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</si>
  <si>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</si>
  <si>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</si>
  <si>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</si>
  <si>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</si>
  <si>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</si>
  <si>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</si>
  <si>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</si>
  <si>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</si>
  <si>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</si>
  <si>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</si>
  <si>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</si>
  <si>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</si>
  <si>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</si>
  <si>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</si>
  <si>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</si>
  <si>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</si>
  <si>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</si>
  <si>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</si>
  <si>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</si>
  <si>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</si>
  <si>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</si>
  <si>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</si>
  <si>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</si>
  <si>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</si>
  <si>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</si>
  <si>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</si>
  <si>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</si>
  <si>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</si>
  <si>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</si>
  <si>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</si>
  <si>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</si>
  <si>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</si>
  <si>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</si>
  <si>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</si>
  <si>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</si>
  <si>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</si>
  <si>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</si>
  <si>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</si>
  <si>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</si>
  <si>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</si>
  <si>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</si>
  <si>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</si>
  <si>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</si>
  <si>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</si>
  <si>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</si>
  <si>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</si>
  <si>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</si>
  <si>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</si>
  <si>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</si>
  <si>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</si>
  <si>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</si>
  <si>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</si>
  <si>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</si>
  <si>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</si>
  <si>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</si>
  <si>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</si>
  <si>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</si>
  <si>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</si>
  <si>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</si>
  <si>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</si>
  <si>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</si>
  <si>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</si>
  <si>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</si>
  <si>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</si>
  <si>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</si>
  <si>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</si>
  <si>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</si>
  <si>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</si>
  <si>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</si>
  <si>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</si>
  <si>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</si>
  <si>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</si>
  <si>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</si>
  <si>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</si>
  <si>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</si>
  <si>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</si>
  <si>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</si>
  <si>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</si>
  <si>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</si>
  <si>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</si>
  <si>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</si>
  <si>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</si>
  <si>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</si>
  <si>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</si>
  <si>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</si>
  <si>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</si>
  <si>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</si>
  <si>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</si>
  <si>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</si>
  <si>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</si>
  <si>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</si>
  <si>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</si>
  <si>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</si>
  <si>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</si>
  <si>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</si>
  <si>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</si>
  <si>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</si>
  <si>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</si>
  <si>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</si>
  <si>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</si>
  <si>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</si>
  <si>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</si>
  <si>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</si>
  <si>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</si>
  <si>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</si>
  <si>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</si>
  <si>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</si>
  <si>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</si>
  <si>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</si>
  <si>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</si>
  <si>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</si>
  <si>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</si>
  <si>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</si>
  <si>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</si>
  <si>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</si>
  <si>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</si>
  <si>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</si>
  <si>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</si>
  <si>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</si>
  <si>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</si>
  <si>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</si>
  <si>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</si>
  <si>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</si>
  <si>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</si>
  <si>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</si>
  <si>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</si>
  <si>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</si>
  <si>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</si>
  <si>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</si>
  <si>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</si>
  <si>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</si>
  <si>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</si>
  <si>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</si>
  <si>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</si>
  <si>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</si>
  <si>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</si>
  <si>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</si>
  <si>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</si>
  <si>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</si>
  <si>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</si>
  <si>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</si>
  <si>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</si>
  <si>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</si>
  <si>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</si>
  <si>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</si>
  <si>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</si>
  <si>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</si>
  <si>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</si>
  <si>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</si>
  <si>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</si>
  <si>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</si>
  <si>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</si>
  <si>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</si>
  <si>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</si>
  <si>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</si>
  <si>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</si>
  <si>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</si>
  <si>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</si>
  <si>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</si>
  <si>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</si>
  <si>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</si>
  <si>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</si>
  <si>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</si>
  <si>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</si>
  <si>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</si>
  <si>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</si>
  <si>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</si>
  <si>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</si>
  <si>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</si>
  <si>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</si>
  <si>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</si>
  <si>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</si>
  <si>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</si>
  <si>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</si>
  <si>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</si>
  <si>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</si>
  <si>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</si>
  <si>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</si>
  <si>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</si>
  <si>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</si>
  <si>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</si>
  <si>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</si>
  <si>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</si>
  <si>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</si>
  <si>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</si>
  <si>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</si>
  <si>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</si>
  <si>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</si>
  <si>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</si>
  <si>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</si>
  <si>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</si>
  <si>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</si>
  <si>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</si>
  <si>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</si>
  <si>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</si>
  <si>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</si>
  <si>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</si>
  <si>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</si>
  <si>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</si>
  <si>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</si>
  <si>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</si>
  <si>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</si>
  <si>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</si>
  <si>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</si>
  <si>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</si>
  <si>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</si>
  <si>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</si>
  <si>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</si>
  <si>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</si>
  <si>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</si>
  <si>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</si>
  <si>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</si>
  <si>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</si>
  <si>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</si>
  <si>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</si>
  <si>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</si>
  <si>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</si>
  <si>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</si>
  <si>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</si>
  <si>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</si>
  <si>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</si>
  <si>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</si>
  <si>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</si>
  <si>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</si>
  <si>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</si>
  <si>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</si>
  <si>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</si>
  <si>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</si>
  <si>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</si>
  <si>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</si>
  <si>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</si>
  <si>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</si>
  <si>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</si>
  <si>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</si>
  <si>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</si>
  <si>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</si>
  <si>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</si>
  <si>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</si>
  <si>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</si>
  <si>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</si>
  <si>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</si>
  <si>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</si>
  <si>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</si>
  <si>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</si>
  <si>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</si>
  <si>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</si>
  <si>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</si>
  <si>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</si>
  <si>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</si>
  <si>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</si>
  <si>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</si>
  <si>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</si>
  <si>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</si>
  <si>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</si>
  <si>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</si>
  <si>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</si>
  <si>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</si>
  <si>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</si>
  <si>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</si>
  <si>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</si>
  <si>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</si>
  <si>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</si>
  <si>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</si>
  <si>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</si>
  <si>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</si>
  <si>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</si>
  <si>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</si>
  <si>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</si>
  <si>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</si>
  <si>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</si>
  <si>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</si>
  <si>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</si>
  <si>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</si>
  <si>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</si>
  <si>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</si>
  <si>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</si>
  <si>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</si>
  <si>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</si>
  <si>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</si>
  <si>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</si>
  <si>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</si>
  <si>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</si>
  <si>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</si>
  <si>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</si>
  <si>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</si>
  <si>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</si>
  <si>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</si>
  <si>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</si>
  <si>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</si>
  <si>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</si>
  <si>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</si>
  <si>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</si>
  <si>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</si>
  <si>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</si>
  <si>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</si>
  <si>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</si>
  <si>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</si>
  <si>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</si>
  <si>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</si>
  <si>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</si>
  <si>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</si>
  <si>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</si>
  <si>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</si>
  <si>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</si>
  <si>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</si>
  <si>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</si>
  <si>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</si>
  <si>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</si>
  <si>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</si>
  <si>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</si>
  <si>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</si>
  <si>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</si>
  <si>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</si>
  <si>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</si>
  <si>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</si>
  <si>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</si>
  <si>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</si>
  <si>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</si>
  <si>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</si>
  <si>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</si>
  <si>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</si>
  <si>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</si>
  <si>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</si>
  <si>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</si>
  <si>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</si>
  <si>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</si>
  <si>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</si>
  <si>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</si>
  <si>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</si>
  <si>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</si>
  <si>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</si>
  <si>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</si>
  <si>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</si>
  <si>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</si>
  <si>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</si>
  <si>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</si>
  <si>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</si>
  <si>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</si>
  <si>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</si>
  <si>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</si>
  <si>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</si>
  <si>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</si>
  <si>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</si>
  <si>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</si>
  <si>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</si>
  <si>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</si>
  <si>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</si>
  <si>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</si>
  <si>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</si>
  <si>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</si>
  <si>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</si>
  <si>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</si>
  <si>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</si>
  <si>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</si>
  <si>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</si>
  <si>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</si>
  <si>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</si>
  <si>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</si>
  <si>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</si>
  <si>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</si>
  <si>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</si>
  <si>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</si>
  <si>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</si>
  <si>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</si>
  <si>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</si>
  <si>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</si>
  <si>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</si>
  <si>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</si>
  <si>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</si>
  <si>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</si>
  <si>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</si>
  <si>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</si>
  <si>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</si>
  <si>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</si>
  <si>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</si>
  <si>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</si>
  <si>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</si>
  <si>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</si>
  <si>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</si>
  <si>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</si>
  <si>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</si>
  <si>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</si>
  <si>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</si>
  <si>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</si>
  <si>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</si>
  <si>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</si>
  <si>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</si>
  <si>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</si>
  <si>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</si>
  <si>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</si>
  <si>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</si>
  <si>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</si>
  <si>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</si>
  <si>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</si>
  <si>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</si>
  <si>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</si>
  <si>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</si>
  <si>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</si>
  <si>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</si>
  <si>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</si>
  <si>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</si>
  <si>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</si>
  <si>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</si>
  <si>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</si>
  <si>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</si>
  <si>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</si>
  <si>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</si>
  <si>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</si>
  <si>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</si>
  <si>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</si>
  <si>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</si>
  <si>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</si>
  <si>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</si>
  <si>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</si>
  <si>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</si>
  <si>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</si>
  <si>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</si>
  <si>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</si>
  <si>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</si>
  <si>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</si>
  <si>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</si>
  <si>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</si>
  <si>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</si>
  <si>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</si>
  <si>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</si>
  <si>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</si>
  <si>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</si>
  <si>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</si>
  <si>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</si>
  <si>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</si>
  <si>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</si>
  <si>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</si>
  <si>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</si>
  <si>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</si>
  <si>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</si>
  <si>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</si>
  <si>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</si>
  <si>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</si>
  <si>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</si>
  <si>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</si>
  <si>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</si>
  <si>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</si>
  <si>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</si>
  <si>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</si>
  <si>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</si>
  <si>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</si>
  <si>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</si>
  <si>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</si>
  <si>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</si>
  <si>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</si>
  <si>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</si>
  <si>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</si>
  <si>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</si>
  <si>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</si>
  <si>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</si>
  <si>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</si>
  <si>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</si>
  <si>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</si>
  <si>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</si>
  <si>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</si>
  <si>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</si>
  <si>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</si>
  <si>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</si>
  <si>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</si>
  <si>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</si>
  <si>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</si>
  <si>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</si>
  <si>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</si>
  <si>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</si>
  <si>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</si>
  <si>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</si>
  <si>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</si>
  <si>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</si>
  <si>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</si>
  <si>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</si>
  <si>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</si>
  <si>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</si>
  <si>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</si>
  <si>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</si>
  <si>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</si>
  <si>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</si>
  <si>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</si>
  <si>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</si>
  <si>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</si>
  <si>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</si>
  <si>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</si>
  <si>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</si>
  <si>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</si>
  <si>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</si>
  <si>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</si>
  <si>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</si>
  <si>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</si>
  <si>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</si>
  <si>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</si>
  <si>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</si>
  <si>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</si>
  <si>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</si>
  <si>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</si>
  <si>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</si>
  <si>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</si>
  <si>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</si>
  <si>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</si>
  <si>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</si>
  <si>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</si>
  <si>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</si>
  <si>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</si>
  <si>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</si>
  <si>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</si>
  <si>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</si>
  <si>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</si>
  <si>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</si>
  <si>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</si>
  <si>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</si>
  <si>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</si>
  <si>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</si>
  <si>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</si>
  <si>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</si>
  <si>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</si>
  <si>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</si>
  <si>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</si>
  <si>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</si>
  <si>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</si>
  <si>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</si>
  <si>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</si>
  <si>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</si>
  <si>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</si>
  <si>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</si>
  <si>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</si>
  <si>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</si>
  <si>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</si>
  <si>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</si>
  <si>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</si>
  <si>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</si>
  <si>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</si>
  <si>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</si>
  <si>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</si>
  <si>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</si>
  <si>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</si>
  <si>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</si>
  <si>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</si>
  <si>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</si>
  <si>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</si>
  <si>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</si>
  <si>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</si>
  <si>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</si>
  <si>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</si>
  <si>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</si>
  <si>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</si>
  <si>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</si>
  <si>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</si>
  <si>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</si>
  <si>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</si>
  <si>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</si>
  <si>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</si>
  <si>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</si>
  <si>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</si>
  <si>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</si>
  <si>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</si>
  <si>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</si>
  <si>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</si>
  <si>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</si>
  <si>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</si>
  <si>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</si>
  <si>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</si>
  <si>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</si>
  <si>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</si>
  <si>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</si>
  <si>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</si>
  <si>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</si>
  <si>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</si>
  <si>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</si>
  <si>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</si>
  <si>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</si>
  <si>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</si>
  <si>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</si>
  <si>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</si>
  <si>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</si>
  <si>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</si>
  <si>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</si>
  <si>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</si>
  <si>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</si>
  <si>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</si>
  <si>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</si>
  <si>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</si>
  <si>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</si>
  <si>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</si>
  <si>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</si>
  <si>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</si>
  <si>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</si>
  <si>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</si>
  <si>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</si>
  <si>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</si>
  <si>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</si>
  <si>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</si>
  <si>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</si>
  <si>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</si>
  <si>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</si>
  <si>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</si>
  <si>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</si>
  <si>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</si>
  <si>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</si>
  <si>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</si>
  <si>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</si>
  <si>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</si>
  <si>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</si>
  <si>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</si>
  <si>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</si>
  <si>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</si>
  <si>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</si>
  <si>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</si>
  <si>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</si>
  <si>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</si>
  <si>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</si>
  <si>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</si>
  <si>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</si>
  <si>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</si>
  <si>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</si>
  <si>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</si>
  <si>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</si>
  <si>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</si>
  <si>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</si>
  <si>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</si>
  <si>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</si>
  <si>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</si>
  <si>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</si>
  <si>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</si>
  <si>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</si>
  <si>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</si>
  <si>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</si>
  <si>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</si>
  <si>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</si>
  <si>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</si>
  <si>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</si>
  <si>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</si>
  <si>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</si>
  <si>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</si>
  <si>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</si>
  <si>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</si>
  <si>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</si>
  <si>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</si>
  <si>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</si>
  <si>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</si>
  <si>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</si>
  <si>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</si>
  <si>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</si>
  <si>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</si>
  <si>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</si>
  <si>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</si>
  <si>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</si>
  <si>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</si>
  <si>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</si>
  <si>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</si>
  <si>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</si>
  <si>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</si>
  <si>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</si>
  <si>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</si>
  <si>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</si>
  <si>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</si>
  <si>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</si>
  <si>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</si>
  <si>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</si>
  <si>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</si>
  <si>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</si>
  <si>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</si>
  <si>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</si>
  <si>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</si>
  <si>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</si>
  <si>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</si>
  <si>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</si>
  <si>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</si>
  <si>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</si>
  <si>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</si>
  <si>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</si>
  <si>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</si>
  <si>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</si>
  <si>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</si>
  <si>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</si>
  <si>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</si>
  <si>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</si>
  <si>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</si>
  <si>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</si>
  <si>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</si>
  <si>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</si>
  <si>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</si>
  <si>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</si>
  <si>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</si>
  <si>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</si>
  <si>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</si>
  <si>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</si>
  <si>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</si>
  <si>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</si>
  <si>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</si>
  <si>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</si>
  <si>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</si>
  <si>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</si>
  <si>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</si>
  <si>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</si>
  <si>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</si>
  <si>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</si>
  <si>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</si>
  <si>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</si>
  <si>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</si>
  <si>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</si>
  <si>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</si>
  <si>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</si>
  <si>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</si>
  <si>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</si>
  <si>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</si>
  <si>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</si>
  <si>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</si>
  <si>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</si>
  <si>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</si>
  <si>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</si>
  <si>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</si>
  <si>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</si>
  <si>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</si>
  <si>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</si>
  <si>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</si>
  <si>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</si>
  <si>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</si>
  <si>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</si>
  <si>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</si>
  <si>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</si>
  <si>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</si>
  <si>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</si>
  <si>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</si>
  <si>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</si>
  <si>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</si>
  <si>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</si>
  <si>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</si>
  <si>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</si>
  <si>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</si>
  <si>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</si>
  <si>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</si>
  <si>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</si>
  <si>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</si>
  <si>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</si>
  <si>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</si>
  <si>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</si>
  <si>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</si>
  <si>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</si>
  <si>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</si>
  <si>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</si>
  <si>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</si>
  <si>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</si>
  <si>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</si>
  <si>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</si>
  <si>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</si>
  <si>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</si>
  <si>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</si>
  <si>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</si>
  <si>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</si>
  <si>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</si>
  <si>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</si>
  <si>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</si>
  <si>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</si>
  <si>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</si>
  <si>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</si>
  <si>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</si>
  <si>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</si>
  <si>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</si>
  <si>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</si>
  <si>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</si>
  <si>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</si>
  <si>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</si>
  <si>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</si>
  <si>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</si>
  <si>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</si>
  <si>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</si>
  <si>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</si>
  <si>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</si>
  <si>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</si>
  <si>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</si>
  <si>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</si>
  <si>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</si>
  <si>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</si>
  <si>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</si>
  <si>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</si>
  <si>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</si>
  <si>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</si>
  <si>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</si>
  <si>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</si>
  <si>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</si>
  <si>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</si>
  <si>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</si>
  <si>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</si>
  <si>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</si>
  <si>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</si>
  <si>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</si>
  <si>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</si>
  <si>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</si>
  <si>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</si>
  <si>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</si>
  <si>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</si>
  <si>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</si>
  <si>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</si>
  <si>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</si>
  <si>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</si>
  <si>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</si>
  <si>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</si>
  <si>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</si>
  <si>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</si>
  <si>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</si>
  <si>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</si>
  <si>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</si>
  <si>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</si>
  <si>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</si>
  <si>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</si>
  <si>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</si>
  <si>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</si>
  <si>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</si>
  <si>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</si>
  <si>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</si>
  <si>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</si>
  <si>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</si>
  <si>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</si>
  <si>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</si>
  <si>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</si>
  <si>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</si>
  <si>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</si>
  <si>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</si>
  <si>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</si>
  <si>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</si>
  <si>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</si>
  <si>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</si>
  <si>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</si>
  <si>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</si>
  <si>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</si>
  <si>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</si>
  <si>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</si>
  <si>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</si>
  <si>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</si>
  <si>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</si>
  <si>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</si>
  <si>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</si>
  <si>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</si>
  <si>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</si>
  <si>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</si>
  <si>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</si>
  <si>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</si>
  <si>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</si>
  <si>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</si>
  <si>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</si>
  <si>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</si>
  <si>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</si>
  <si>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</si>
  <si>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</si>
  <si>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</si>
  <si>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</si>
  <si>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</si>
  <si>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</si>
  <si>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</si>
  <si>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</si>
  <si>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</si>
  <si>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</si>
  <si>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</si>
  <si>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</si>
  <si>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</si>
  <si>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</si>
  <si>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</si>
  <si>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</si>
  <si>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</si>
  <si>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</si>
  <si>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</si>
  <si>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</si>
  <si>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</si>
  <si>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</si>
  <si>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</si>
  <si>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</si>
  <si>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</si>
  <si>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</si>
  <si>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</si>
  <si>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</si>
  <si>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</si>
  <si>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</si>
  <si>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</si>
  <si>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</si>
  <si>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</si>
  <si>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</si>
  <si>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</si>
  <si>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</si>
  <si>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</si>
  <si>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</si>
  <si>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</si>
  <si>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</si>
  <si>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</si>
  <si>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</si>
  <si>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</si>
  <si>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</si>
  <si>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</si>
  <si>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</si>
  <si>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</si>
  <si>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</si>
  <si>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</si>
  <si>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</si>
  <si>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</si>
  <si>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</si>
  <si>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</si>
  <si>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</si>
  <si>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</si>
  <si>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</si>
  <si>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</si>
  <si>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</si>
  <si>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</si>
  <si>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</si>
  <si>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</si>
  <si>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</si>
  <si>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</si>
  <si>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</si>
  <si>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</si>
  <si>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</si>
  <si>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</si>
  <si>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</si>
  <si>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</si>
  <si>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</si>
  <si>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</si>
  <si>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</si>
  <si>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</si>
  <si>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</si>
  <si>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</si>
  <si>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</si>
  <si>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</si>
  <si>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</si>
  <si>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</si>
  <si>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</si>
  <si>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</si>
  <si>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</si>
  <si>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</si>
  <si>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</si>
  <si>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</si>
  <si>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</si>
  <si>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</si>
  <si>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</si>
  <si>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</si>
  <si>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</si>
  <si>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</si>
  <si>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</si>
  <si>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</si>
  <si>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</si>
  <si>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</si>
  <si>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</si>
  <si>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</si>
  <si>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</si>
  <si>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</si>
  <si>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</si>
  <si>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</si>
  <si>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</si>
  <si>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</si>
  <si>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</si>
  <si>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</si>
  <si>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</si>
  <si>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</si>
  <si>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</si>
  <si>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</si>
  <si>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</si>
  <si>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</si>
  <si>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</si>
  <si>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</si>
  <si>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</si>
  <si>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</si>
  <si>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</si>
  <si>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</si>
  <si>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</si>
  <si>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</si>
  <si>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</si>
  <si>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</si>
  <si>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</si>
  <si>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</si>
  <si>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</si>
  <si>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</si>
  <si>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</si>
  <si>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</si>
  <si>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</si>
  <si>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</si>
  <si>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</si>
  <si>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</si>
  <si>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</si>
  <si>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</si>
  <si>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</si>
  <si>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</si>
  <si>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</si>
  <si>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</si>
  <si>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</si>
  <si>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</si>
  <si>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</si>
  <si>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</si>
  <si>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</si>
  <si>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</si>
  <si>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</si>
  <si>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</si>
  <si>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</si>
  <si>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</si>
  <si>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</si>
  <si>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</si>
  <si>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</si>
  <si>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</si>
  <si>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</si>
  <si>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</si>
  <si>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</si>
  <si>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</si>
  <si>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</si>
  <si>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</si>
  <si>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</si>
  <si>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</si>
  <si>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</si>
  <si>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</si>
  <si>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</si>
  <si>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</si>
  <si>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</si>
  <si>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</si>
  <si>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</si>
  <si>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</si>
  <si>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</si>
  <si>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</si>
  <si>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</si>
  <si>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</si>
  <si>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</si>
  <si>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</si>
  <si>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</si>
  <si>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</si>
  <si>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</si>
  <si>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</si>
  <si>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</si>
  <si>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</si>
  <si>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</si>
  <si>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</si>
  <si>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</si>
  <si>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</si>
  <si>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</si>
  <si>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</si>
  <si>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</si>
  <si>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</si>
  <si>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</si>
  <si>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</si>
  <si>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</si>
  <si>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</si>
  <si>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</si>
  <si>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</si>
  <si>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</si>
  <si>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</si>
  <si>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</si>
  <si>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</si>
  <si>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</si>
  <si>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</si>
  <si>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</si>
  <si>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</si>
  <si>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</si>
  <si>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</si>
  <si>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</si>
  <si>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</si>
  <si>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</si>
  <si>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</si>
  <si>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</si>
  <si>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</si>
  <si>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</si>
  <si>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</si>
  <si>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</si>
  <si>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</si>
  <si>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</si>
  <si>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</si>
  <si>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</si>
  <si>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</si>
  <si>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</si>
  <si>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</si>
  <si>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</si>
  <si>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</si>
  <si>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</si>
  <si>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</si>
  <si>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</si>
  <si>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</si>
  <si>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</si>
  <si>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</si>
  <si>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</si>
  <si>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</si>
  <si>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</si>
  <si>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</si>
  <si>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</si>
  <si>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</si>
  <si>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</si>
  <si>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</si>
  <si>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</si>
  <si>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</si>
  <si>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</si>
  <si>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</si>
  <si>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</si>
  <si>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</si>
  <si>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</si>
  <si>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</si>
  <si>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</si>
  <si>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</si>
  <si>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</si>
  <si>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</si>
  <si>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</si>
  <si>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</si>
  <si>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</si>
  <si>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</si>
  <si>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</si>
  <si>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</si>
  <si>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</si>
  <si>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</si>
  <si>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</si>
  <si>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</si>
  <si>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</si>
  <si>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</si>
  <si>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</si>
  <si>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</si>
  <si>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</si>
  <si>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</si>
  <si>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</si>
  <si>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</si>
  <si>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</si>
  <si>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</si>
  <si>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</si>
  <si>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</si>
  <si>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</si>
  <si>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</si>
  <si>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</si>
  <si>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</si>
  <si>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</si>
  <si>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</si>
  <si>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</si>
  <si>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</si>
  <si>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</si>
  <si>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</si>
  <si>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</si>
  <si>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</si>
  <si>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</si>
  <si>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</si>
  <si>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</si>
  <si>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</si>
  <si>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</si>
  <si>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</si>
  <si>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</si>
  <si>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</si>
  <si>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</si>
  <si>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</si>
  <si>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</si>
  <si>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</si>
  <si>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</si>
  <si>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</si>
  <si>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</si>
  <si>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</si>
  <si>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</si>
  <si>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</si>
  <si>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</si>
  <si>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</si>
  <si>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</si>
  <si>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</si>
  <si>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</si>
  <si>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</si>
  <si>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</si>
  <si>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</si>
  <si>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</si>
  <si>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</si>
  <si>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</si>
  <si>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</si>
  <si>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</si>
  <si>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</si>
  <si>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</si>
  <si>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</si>
  <si>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</si>
  <si>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</si>
  <si>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</si>
  <si>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</si>
  <si>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</si>
  <si>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</si>
  <si>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</si>
  <si>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</si>
  <si>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</si>
  <si>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</si>
  <si>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</si>
  <si>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</si>
  <si>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</si>
  <si>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</si>
  <si>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</si>
  <si>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</si>
  <si>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</si>
  <si>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</si>
  <si>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</si>
  <si>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</si>
  <si>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</si>
  <si>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</si>
  <si>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</si>
  <si>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</si>
  <si>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</si>
  <si>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</si>
  <si>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</si>
  <si>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</si>
  <si>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</si>
  <si>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</si>
  <si>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</si>
  <si>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</si>
  <si>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</si>
  <si>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</si>
  <si>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</si>
  <si>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</si>
  <si>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</si>
  <si>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</si>
  <si>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</si>
  <si>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</si>
  <si>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</si>
  <si>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</si>
  <si>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</si>
  <si>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</si>
  <si>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</si>
  <si>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</si>
  <si>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</si>
  <si>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</si>
  <si>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</si>
  <si>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</si>
  <si>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</si>
  <si>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</si>
  <si>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</si>
  <si>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</si>
  <si>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</si>
  <si>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</si>
  <si>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</si>
  <si>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</si>
  <si>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</si>
  <si>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</si>
  <si>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</si>
  <si>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</si>
  <si>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</si>
  <si>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</si>
  <si>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</si>
  <si>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</si>
  <si>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</si>
  <si>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</si>
  <si>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</si>
  <si>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</si>
  <si>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</si>
  <si>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</si>
  <si>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</si>
  <si>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</si>
  <si>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</si>
  <si>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</si>
  <si>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</si>
  <si>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</si>
  <si>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</si>
  <si>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</si>
  <si>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</si>
  <si>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</si>
  <si>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</si>
  <si>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</si>
  <si>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</si>
  <si>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</si>
  <si>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</si>
  <si>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</si>
  <si>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</si>
  <si>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</si>
  <si>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</si>
  <si>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</si>
  <si>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</si>
  <si>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</si>
  <si>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</si>
  <si>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</si>
  <si>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</si>
  <si>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</si>
  <si>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</si>
  <si>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</si>
  <si>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</si>
  <si>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</si>
  <si>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</si>
  <si>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</si>
  <si>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</si>
  <si>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</si>
  <si>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</si>
  <si>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</si>
  <si>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</si>
  <si>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</si>
  <si>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</si>
  <si>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</si>
  <si>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</si>
  <si>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</si>
  <si>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</si>
  <si>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</si>
  <si>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</si>
  <si>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</si>
  <si>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</si>
  <si>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</si>
  <si>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</si>
  <si>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</si>
  <si>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</si>
  <si>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</si>
  <si>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</si>
  <si>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</si>
  <si>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</si>
  <si>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</si>
  <si>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</si>
  <si>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</si>
  <si>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</si>
  <si>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</si>
  <si>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</si>
  <si>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</si>
  <si>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</si>
  <si>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</si>
  <si>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</si>
  <si>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</si>
  <si>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</si>
  <si>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</si>
  <si>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</si>
  <si>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</si>
  <si>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</si>
  <si>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</si>
  <si>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</si>
  <si>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</si>
  <si>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</si>
  <si>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</si>
  <si>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</si>
  <si>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</si>
  <si>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</si>
  <si>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</si>
  <si>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</si>
  <si>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</si>
  <si>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</si>
  <si>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</si>
  <si>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</si>
  <si>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</si>
  <si>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</si>
  <si>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</si>
  <si>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</si>
  <si>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</si>
  <si>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</si>
  <si>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</si>
  <si>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</si>
  <si>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</si>
  <si>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</si>
  <si>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</si>
  <si>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</si>
  <si>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</si>
  <si>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</si>
  <si>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</si>
  <si>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</si>
  <si>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</si>
  <si>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</si>
  <si>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</si>
  <si>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</si>
  <si>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</si>
  <si>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</si>
  <si>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</si>
  <si>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</si>
  <si>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</si>
  <si>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</si>
  <si>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</si>
  <si>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</si>
  <si>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</si>
  <si>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</si>
  <si>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</si>
  <si>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</si>
  <si>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</si>
  <si>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</si>
  <si>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</si>
  <si>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</si>
  <si>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</si>
  <si>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</si>
  <si>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</si>
  <si>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</si>
  <si>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</si>
  <si>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</si>
  <si>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</si>
  <si>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</si>
  <si>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</si>
  <si>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</si>
  <si>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</si>
  <si>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</si>
  <si>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</si>
  <si>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</si>
  <si>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</si>
  <si>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</si>
  <si>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</si>
  <si>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</si>
  <si>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</si>
  <si>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</si>
  <si>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</si>
  <si>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</si>
  <si>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</si>
  <si>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</si>
  <si>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</si>
  <si>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</si>
  <si>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</si>
  <si>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</si>
  <si>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</si>
  <si>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</si>
  <si>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</si>
  <si>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</si>
  <si>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</si>
  <si>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</si>
  <si>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</si>
  <si>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</si>
  <si>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</si>
  <si>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</si>
  <si>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</si>
  <si>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</si>
  <si>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</si>
  <si>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</si>
  <si>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</si>
  <si>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</si>
  <si>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</si>
  <si>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</si>
  <si>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</si>
  <si>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</si>
  <si>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</si>
  <si>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</si>
  <si>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</si>
  <si>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</si>
  <si>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</si>
  <si>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</si>
  <si>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</si>
  <si>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</si>
  <si>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</si>
  <si>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</si>
  <si>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</si>
  <si>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</si>
  <si>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</si>
  <si>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</si>
  <si>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</si>
  <si>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</si>
  <si>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</si>
  <si>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</si>
  <si>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</si>
  <si>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</si>
  <si>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</si>
  <si>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</si>
  <si>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</si>
  <si>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</si>
  <si>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</si>
  <si>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</si>
  <si>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</si>
  <si>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</si>
  <si>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</si>
  <si>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</si>
  <si>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</si>
  <si>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</si>
  <si>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</si>
  <si>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</si>
  <si>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</si>
  <si>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</si>
  <si>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</si>
  <si>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</si>
  <si>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</si>
  <si>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</si>
  <si>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</si>
  <si>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</si>
  <si>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</si>
  <si>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</si>
  <si>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</si>
  <si>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</si>
  <si>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</si>
  <si>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</si>
  <si>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</si>
  <si>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</si>
  <si>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</si>
  <si>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</si>
  <si>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</si>
  <si>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</si>
  <si>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</si>
  <si>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</si>
  <si>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</si>
  <si>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</si>
  <si>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</si>
  <si>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</si>
  <si>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</si>
  <si>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</si>
  <si>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</si>
  <si>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</si>
  <si>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</si>
  <si>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</si>
  <si>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</si>
  <si>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</si>
  <si>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</si>
  <si>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</si>
  <si>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</si>
  <si>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</si>
  <si>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</si>
  <si>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</si>
  <si>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</si>
  <si>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</si>
  <si>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</si>
  <si>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</si>
  <si>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</si>
  <si>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</si>
  <si>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</si>
  <si>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</si>
  <si>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</si>
  <si>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</si>
  <si>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</si>
  <si>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</si>
  <si>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</si>
  <si>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</si>
  <si>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</si>
  <si>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</si>
  <si>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</si>
  <si>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</si>
  <si>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</si>
  <si>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</si>
  <si>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</si>
  <si>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</si>
  <si>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</si>
  <si>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</si>
  <si>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</si>
  <si>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</si>
  <si>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</si>
  <si>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</si>
  <si>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</si>
  <si>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</si>
  <si>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</si>
  <si>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</si>
  <si>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</si>
  <si>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</si>
  <si>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</si>
  <si>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</si>
  <si>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</si>
  <si>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</si>
  <si>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</si>
  <si>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</si>
  <si>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</si>
  <si>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</si>
  <si>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</si>
  <si>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</si>
  <si>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</si>
  <si>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</si>
  <si>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</si>
  <si>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</si>
  <si>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</si>
  <si>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</si>
  <si>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</si>
  <si>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</si>
  <si>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</si>
  <si>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</si>
  <si>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</si>
  <si>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</si>
  <si>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</si>
  <si>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</si>
  <si>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</si>
  <si>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</si>
  <si>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</si>
  <si>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</si>
  <si>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</si>
  <si>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</si>
  <si>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</si>
  <si>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</si>
  <si>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</si>
  <si>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</si>
  <si>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</si>
  <si>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</si>
  <si>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</si>
  <si>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</si>
  <si>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</si>
  <si>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</si>
  <si>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</si>
  <si>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</si>
  <si>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</si>
  <si>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</si>
  <si>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</si>
  <si>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</si>
  <si>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</si>
  <si>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</si>
  <si>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</si>
  <si>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</si>
  <si>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</si>
  <si>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</si>
  <si>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</si>
  <si>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</si>
  <si>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</si>
  <si>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</si>
  <si>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</si>
  <si>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</si>
  <si>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</si>
  <si>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</si>
  <si>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</si>
  <si>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</si>
  <si>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</si>
  <si>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</si>
  <si>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</si>
  <si>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</si>
  <si>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</si>
  <si>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</si>
  <si>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</si>
  <si>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</si>
  <si>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</si>
  <si>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</si>
  <si>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</si>
  <si>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</si>
  <si>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</si>
  <si>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</si>
  <si>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</si>
  <si>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</si>
  <si>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</si>
  <si>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</si>
  <si>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</si>
  <si>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</si>
  <si>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</si>
  <si>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</si>
  <si>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</si>
  <si>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</si>
  <si>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</si>
  <si>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</si>
  <si>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</si>
  <si>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</si>
  <si>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</si>
  <si>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</si>
  <si>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</si>
  <si>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</si>
  <si>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</si>
  <si>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</si>
  <si>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</si>
  <si>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</si>
  <si>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</si>
  <si>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</si>
  <si>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</si>
  <si>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</si>
  <si>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</si>
  <si>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</si>
  <si>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</si>
  <si>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</si>
  <si>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</si>
  <si>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</si>
  <si>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</si>
  <si>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</si>
  <si>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</si>
  <si>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</si>
  <si>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</si>
  <si>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</si>
  <si>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</si>
  <si>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</si>
  <si>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</si>
  <si>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</si>
  <si>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</si>
  <si>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</si>
  <si>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</si>
  <si>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</si>
  <si>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</si>
  <si>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</si>
  <si>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</si>
  <si>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</si>
  <si>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</si>
  <si>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</si>
  <si>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</si>
  <si>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</si>
  <si>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</si>
  <si>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</si>
  <si>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</si>
  <si>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</si>
  <si>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</si>
  <si>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</si>
  <si>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</si>
  <si>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</si>
  <si>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</si>
  <si>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</si>
  <si>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</si>
  <si>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</si>
  <si>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</si>
  <si>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</si>
  <si>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</si>
  <si>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</si>
  <si>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</si>
  <si>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</si>
  <si>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</si>
  <si>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</si>
  <si>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</si>
  <si>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</si>
  <si>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</si>
  <si>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</si>
  <si>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</si>
  <si>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</si>
  <si>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</si>
  <si>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</si>
  <si>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</si>
  <si>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</si>
  <si>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</si>
  <si>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</si>
  <si>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</si>
  <si>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</si>
  <si>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</si>
  <si>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</si>
  <si>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</si>
  <si>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</si>
  <si>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</si>
  <si>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</si>
  <si>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</si>
  <si>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</si>
  <si>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</si>
  <si>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</si>
  <si>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</si>
  <si>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</si>
  <si>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</si>
  <si>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</si>
  <si>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</si>
  <si>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</si>
  <si>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</si>
  <si>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</si>
  <si>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</si>
  <si>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</si>
  <si>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</si>
  <si>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</si>
  <si>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</si>
  <si>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</si>
  <si>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</si>
  <si>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</si>
  <si>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</si>
  <si>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</si>
  <si>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</si>
  <si>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</si>
  <si>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</si>
  <si>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</si>
  <si>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</si>
  <si>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</si>
  <si>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</si>
  <si>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</si>
  <si>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</si>
  <si>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</si>
  <si>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</si>
  <si>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</si>
  <si>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</si>
  <si>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</si>
  <si>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</si>
  <si>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</si>
  <si>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</si>
  <si>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</si>
  <si>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</si>
  <si>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</si>
  <si>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</si>
  <si>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</si>
  <si>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</si>
  <si>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</si>
  <si>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</si>
  <si>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</si>
  <si>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</si>
  <si>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</si>
  <si>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</si>
  <si>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</si>
  <si>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</si>
  <si>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</si>
  <si>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</si>
  <si>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</si>
  <si>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</si>
  <si>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</si>
  <si>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</si>
  <si>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</si>
  <si>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</si>
  <si>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</si>
  <si>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</si>
  <si>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</si>
  <si>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</si>
  <si>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</si>
  <si>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</si>
  <si>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</si>
  <si>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</si>
  <si>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</si>
  <si>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</si>
  <si>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</si>
  <si>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</si>
  <si>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</si>
  <si>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</si>
  <si>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</si>
  <si>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</si>
  <si>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</si>
  <si>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</si>
  <si>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</si>
  <si>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</si>
  <si>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</si>
  <si>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</si>
  <si>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</si>
  <si>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</si>
  <si>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</si>
  <si>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</si>
  <si>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</si>
  <si>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</si>
  <si>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</si>
  <si>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</si>
  <si>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</si>
  <si>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</si>
  <si>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</si>
  <si>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</si>
  <si>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</si>
  <si>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</si>
  <si>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</si>
  <si>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</si>
  <si>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</si>
  <si>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</si>
  <si>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</si>
  <si>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</si>
  <si>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</si>
  <si>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</si>
  <si>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</si>
  <si>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</si>
  <si>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</si>
  <si>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</si>
  <si>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</si>
  <si>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</si>
  <si>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</si>
  <si>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</si>
  <si>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</si>
  <si>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</si>
  <si>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</si>
  <si>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</si>
  <si>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</si>
  <si>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</si>
  <si>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</si>
  <si>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</si>
  <si>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</si>
  <si>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</si>
  <si>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</si>
  <si>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</si>
  <si>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</si>
  <si>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</si>
  <si>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</si>
  <si>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</si>
  <si>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</si>
  <si>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</si>
  <si>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</si>
  <si>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</si>
  <si>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</si>
  <si>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</si>
  <si>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</si>
  <si>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</si>
  <si>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</si>
  <si>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</si>
  <si>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</si>
  <si>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</si>
  <si>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</si>
  <si>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</si>
  <si>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</si>
  <si>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</si>
  <si>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</si>
  <si>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</si>
  <si>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</si>
  <si>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</si>
  <si>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</si>
  <si>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</si>
  <si>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</si>
  <si>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</si>
  <si>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</si>
  <si>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</si>
  <si>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</si>
  <si>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</si>
  <si>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</si>
  <si>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</si>
  <si>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</si>
  <si>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</si>
  <si>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</si>
  <si>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</si>
  <si>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</si>
  <si>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</si>
  <si>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</si>
  <si>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</si>
  <si>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</si>
  <si>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</si>
  <si>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</si>
  <si>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</si>
  <si>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</si>
  <si>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</si>
  <si>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</si>
  <si>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</si>
  <si>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</si>
  <si>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</si>
  <si>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</si>
  <si>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</si>
  <si>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</si>
  <si>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</si>
  <si>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</si>
  <si>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</si>
  <si>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</si>
  <si>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</si>
  <si>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</si>
  <si>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</si>
  <si>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</si>
  <si>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</si>
  <si>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</si>
  <si>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</si>
  <si>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</si>
  <si>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</si>
  <si>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</si>
  <si>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</si>
  <si>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</si>
  <si>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</si>
  <si>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</si>
  <si>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</si>
  <si>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</si>
  <si>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</si>
  <si>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</si>
  <si>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</si>
  <si>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</si>
  <si>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</si>
  <si>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</si>
  <si>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</si>
  <si>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</si>
  <si>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</si>
  <si>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</si>
  <si>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</si>
  <si>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</si>
  <si>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</si>
  <si>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</si>
  <si>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</si>
  <si>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</si>
  <si>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</si>
  <si>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</si>
  <si>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</si>
  <si>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</si>
  <si>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</si>
  <si>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</si>
  <si>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</si>
  <si>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</si>
  <si>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</si>
  <si>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</si>
  <si>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</si>
  <si>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</si>
  <si>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</si>
  <si>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</si>
  <si>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</si>
  <si>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</si>
  <si>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</si>
  <si>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</si>
  <si>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</si>
  <si>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</si>
  <si>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</si>
  <si>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</si>
  <si>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</si>
  <si>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</si>
  <si>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</si>
  <si>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</si>
  <si>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</si>
  <si>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</si>
  <si>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</si>
  <si>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</si>
  <si>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</si>
  <si>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</si>
  <si>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</si>
  <si>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</si>
  <si>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</si>
  <si>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</si>
  <si>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</si>
  <si>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</si>
  <si>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</si>
  <si>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</si>
  <si>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</si>
  <si>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</si>
  <si>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</si>
  <si>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</si>
  <si>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</si>
  <si>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</si>
  <si>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</si>
  <si>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</si>
  <si>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</si>
  <si>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</si>
  <si>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</si>
  <si>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</si>
  <si>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</si>
  <si>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</si>
  <si>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</si>
  <si>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</si>
  <si>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</si>
  <si>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</si>
  <si>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</si>
  <si>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</si>
  <si>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</si>
  <si>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</si>
  <si>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</si>
  <si>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</si>
  <si>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</si>
  <si>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</si>
  <si>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</si>
  <si>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</si>
  <si>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</si>
  <si>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</si>
  <si>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</si>
  <si>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</si>
  <si>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</si>
  <si>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</si>
  <si>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</si>
  <si>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</si>
  <si>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</si>
  <si>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</si>
  <si>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</si>
  <si>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</si>
  <si>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</si>
  <si>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</si>
  <si>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</si>
  <si>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</si>
  <si>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</si>
  <si>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</si>
  <si>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</si>
  <si>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</si>
  <si>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</si>
  <si>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</si>
  <si>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</si>
  <si>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</si>
  <si>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</si>
  <si>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</si>
  <si>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</si>
  <si>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</si>
  <si>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</si>
  <si>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</si>
  <si>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</si>
  <si>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</si>
  <si>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</si>
  <si>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</si>
  <si>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</si>
  <si>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</si>
  <si>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</si>
  <si>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</si>
  <si>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</si>
  <si>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</si>
  <si>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</si>
  <si>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</si>
  <si>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</si>
  <si>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</si>
  <si>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</si>
  <si>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</si>
  <si>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</si>
  <si>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</si>
  <si>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</si>
  <si>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</si>
  <si>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</si>
  <si>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</si>
  <si>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</si>
  <si>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</si>
  <si>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</si>
  <si>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</si>
  <si>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</si>
  <si>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</si>
  <si>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</si>
  <si>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</si>
  <si>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</si>
  <si>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</si>
  <si>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</si>
  <si>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</si>
  <si>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</si>
  <si>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</si>
  <si>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</si>
  <si>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</si>
  <si>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</si>
  <si>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</si>
  <si>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</si>
  <si>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</si>
  <si>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</si>
  <si>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</si>
  <si>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</si>
  <si>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</si>
  <si>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</si>
  <si>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</si>
  <si>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</si>
  <si>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</si>
  <si>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</si>
  <si>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</si>
  <si>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</si>
  <si>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</si>
  <si>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</si>
  <si>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</si>
  <si>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</si>
  <si>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</si>
  <si>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</si>
  <si>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</si>
  <si>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</si>
  <si>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</si>
  <si>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</si>
  <si>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</si>
  <si>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</si>
  <si>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</si>
  <si>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</si>
  <si>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</si>
  <si>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</si>
  <si>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</si>
  <si>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</si>
  <si>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</si>
  <si>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</si>
  <si>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</si>
  <si>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</si>
  <si>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</si>
  <si>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</si>
  <si>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</si>
  <si>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</si>
  <si>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</si>
  <si>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</si>
  <si>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</si>
  <si>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</si>
  <si>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</si>
  <si>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</si>
  <si>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</si>
  <si>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</si>
  <si>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</si>
  <si>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</si>
  <si>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</si>
  <si>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</si>
  <si>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</si>
  <si>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</si>
  <si>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</si>
  <si>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</si>
  <si>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</si>
  <si>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</si>
  <si>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</si>
  <si>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</si>
  <si>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</si>
  <si>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</si>
  <si>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</si>
  <si>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</si>
  <si>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</si>
  <si>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</si>
  <si>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</si>
  <si>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</si>
  <si>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</si>
  <si>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</si>
  <si>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</si>
  <si>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</si>
  <si>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</si>
  <si>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</si>
  <si>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</si>
  <si>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</si>
  <si>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</si>
  <si>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</si>
  <si>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</si>
  <si>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</si>
  <si>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</si>
  <si>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</si>
  <si>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</si>
  <si>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</si>
  <si>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</si>
  <si>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</si>
  <si>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</si>
  <si>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</si>
  <si>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</si>
  <si>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</si>
  <si>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</si>
  <si>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</si>
  <si>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</si>
  <si>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</si>
  <si>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</si>
  <si>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</si>
  <si>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</si>
  <si>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</si>
  <si>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</si>
  <si>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</si>
  <si>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</si>
  <si>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</si>
  <si>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</si>
  <si>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</si>
  <si>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</si>
  <si>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</si>
  <si>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</si>
  <si>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</si>
  <si>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</si>
  <si>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</si>
  <si>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</si>
  <si>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</si>
  <si>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</si>
  <si>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</si>
  <si>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</si>
  <si>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</si>
  <si>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</si>
  <si>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</si>
  <si>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</si>
  <si>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</si>
  <si>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</si>
  <si>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</si>
  <si>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</si>
  <si>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</si>
  <si>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</si>
  <si>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</si>
  <si>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</si>
  <si>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</si>
  <si>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</si>
  <si>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</si>
  <si>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</si>
  <si>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</si>
  <si>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</si>
  <si>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</si>
  <si>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</si>
  <si>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</si>
  <si>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</si>
  <si>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</si>
  <si>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</si>
  <si>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</si>
  <si>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</si>
  <si>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</si>
  <si>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</si>
  <si>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</si>
  <si>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</si>
  <si>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</si>
  <si>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</si>
  <si>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</si>
  <si>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</si>
  <si>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</si>
  <si>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</si>
  <si>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</si>
  <si>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</si>
  <si>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</si>
  <si>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</si>
  <si>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</si>
  <si>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</si>
  <si>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</si>
  <si>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</si>
  <si>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</si>
  <si>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</si>
  <si>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</si>
  <si>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</si>
  <si>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</si>
  <si>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</si>
  <si>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</si>
  <si>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</si>
  <si>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</si>
  <si>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</si>
  <si>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</si>
  <si>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</si>
  <si>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</si>
  <si>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</si>
  <si>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</si>
  <si>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</si>
  <si>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</si>
  <si>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</si>
  <si>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</si>
  <si>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</si>
  <si>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</si>
  <si>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</si>
  <si>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</si>
  <si>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</si>
  <si>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</si>
  <si>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</si>
  <si>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</si>
  <si>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</si>
  <si>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</si>
  <si>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</si>
  <si>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</si>
  <si>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</si>
  <si>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</si>
  <si>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</si>
  <si>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</si>
  <si>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</si>
  <si>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</si>
  <si>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</si>
  <si>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</si>
  <si>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</si>
  <si>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</si>
  <si>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</si>
  <si>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</si>
  <si>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</si>
  <si>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</si>
  <si>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</si>
  <si>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</si>
  <si>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</si>
  <si>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</si>
  <si>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</si>
  <si>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</si>
  <si>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</si>
  <si>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</si>
  <si>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</si>
  <si>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</si>
  <si>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</si>
  <si>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</si>
  <si>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</si>
  <si>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</si>
  <si>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</si>
  <si>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</si>
  <si>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</si>
  <si>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</si>
  <si>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</si>
  <si>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</si>
  <si>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</si>
  <si>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</si>
  <si>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</si>
  <si>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</si>
  <si>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</si>
  <si>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</si>
  <si>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</si>
  <si>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</si>
  <si>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</si>
  <si>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</si>
  <si>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</si>
  <si>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</si>
  <si>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</si>
  <si>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</si>
  <si>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</si>
  <si>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</si>
  <si>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</si>
  <si>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</si>
  <si>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</si>
  <si>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</si>
  <si>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</si>
  <si>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</si>
  <si>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</si>
  <si>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</si>
  <si>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</si>
  <si>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</si>
  <si>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</si>
  <si>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</si>
  <si>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</si>
  <si>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</si>
  <si>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</si>
  <si>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</si>
  <si>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</si>
  <si>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</si>
  <si>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</si>
  <si>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</si>
  <si>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</si>
  <si>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</si>
  <si>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</si>
  <si>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</si>
  <si>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</si>
  <si>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</si>
  <si>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</si>
  <si>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</si>
  <si>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</si>
  <si>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</si>
  <si>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</si>
  <si>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</si>
  <si>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</si>
  <si>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</si>
  <si>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</si>
  <si>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</si>
  <si>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</si>
  <si>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</si>
  <si>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</si>
  <si>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</si>
  <si>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</si>
  <si>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</si>
  <si>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</si>
  <si>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</si>
  <si>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</si>
  <si>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</si>
  <si>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</si>
  <si>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</si>
  <si>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</si>
  <si>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</si>
  <si>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</si>
  <si>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</si>
  <si>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</si>
  <si>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</si>
  <si>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</si>
  <si>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</si>
  <si>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</si>
  <si>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</si>
  <si>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</si>
  <si>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</si>
  <si>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</si>
  <si>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</si>
  <si>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</si>
  <si>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</si>
  <si>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</si>
  <si>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</si>
  <si>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</si>
  <si>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</si>
  <si>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</si>
  <si>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</si>
  <si>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</si>
  <si>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</si>
  <si>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</si>
  <si>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</si>
  <si>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</si>
  <si>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</si>
  <si>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</si>
  <si>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</si>
  <si>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</si>
  <si>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</si>
  <si>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</si>
  <si>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</si>
  <si>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</si>
  <si>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</si>
  <si>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</si>
  <si>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</si>
  <si>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</si>
  <si>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</si>
  <si>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</si>
  <si>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</si>
  <si>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</si>
  <si>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</si>
  <si>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</si>
  <si>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</si>
  <si>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</si>
  <si>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</si>
  <si>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</si>
  <si>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</si>
  <si>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</si>
  <si>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</si>
  <si>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</si>
  <si>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</si>
  <si>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</si>
  <si>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</si>
  <si>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</si>
  <si>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</si>
  <si>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</si>
  <si>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</si>
  <si>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</si>
  <si>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</si>
  <si>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</si>
  <si>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</si>
  <si>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</si>
  <si>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</si>
  <si>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</si>
  <si>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</si>
  <si>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</si>
  <si>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</si>
  <si>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</si>
  <si>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</si>
  <si>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</si>
  <si>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</si>
  <si>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</si>
  <si>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</si>
  <si>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</si>
  <si>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</si>
  <si>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</si>
  <si>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</si>
  <si>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</si>
  <si>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</si>
  <si>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</si>
  <si>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</si>
  <si>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</si>
  <si>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</si>
  <si>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</si>
  <si>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</si>
  <si>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</si>
  <si>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</si>
  <si>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</si>
  <si>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</si>
  <si>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</si>
  <si>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</si>
  <si>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</si>
  <si>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</si>
  <si>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</si>
  <si>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</si>
  <si>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</si>
  <si>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</si>
  <si>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</si>
  <si>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</si>
  <si>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</si>
  <si>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</si>
  <si>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</si>
  <si>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</si>
  <si>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</si>
  <si>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</si>
  <si>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</si>
  <si>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</si>
  <si>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</si>
  <si>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</si>
  <si>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</si>
  <si>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</si>
  <si>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</si>
  <si>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</si>
  <si>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</si>
  <si>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</si>
  <si>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</si>
  <si>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</si>
  <si>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</si>
  <si>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</si>
  <si>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</si>
  <si>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</si>
  <si>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</si>
  <si>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</si>
  <si>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</si>
  <si>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</si>
  <si>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</si>
  <si>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</si>
  <si>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</si>
  <si>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</si>
  <si>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</si>
  <si>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</si>
  <si>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</si>
  <si>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</si>
  <si>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</si>
  <si>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</si>
  <si>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</si>
  <si>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</si>
  <si>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</si>
  <si>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</si>
  <si>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</si>
  <si>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</si>
  <si>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</si>
  <si>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</si>
  <si>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</si>
  <si>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</si>
  <si>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</si>
  <si>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</si>
  <si>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</si>
  <si>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</si>
  <si>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</si>
  <si>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</si>
  <si>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</si>
  <si>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</si>
  <si>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</si>
  <si>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</si>
  <si>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</si>
  <si>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</si>
  <si>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</si>
  <si>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</si>
  <si>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</si>
  <si>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</si>
  <si>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</si>
  <si>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</si>
  <si>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</si>
  <si>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</si>
  <si>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</si>
  <si>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</si>
  <si>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</si>
  <si>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</si>
  <si>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</si>
  <si>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</si>
  <si>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</si>
  <si>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</si>
  <si>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</si>
  <si>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</si>
  <si>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</si>
  <si>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</si>
  <si>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</si>
  <si>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</si>
  <si>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</si>
  <si>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</si>
  <si>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</si>
  <si>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</si>
  <si>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</si>
  <si>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</si>
  <si>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</si>
  <si>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</si>
  <si>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</si>
  <si>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</si>
  <si>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</si>
  <si>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</si>
  <si>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</si>
  <si>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</si>
  <si>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</si>
  <si>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</si>
  <si>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</si>
  <si>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</si>
  <si>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</si>
  <si>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</si>
  <si>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</si>
  <si>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</si>
  <si>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</si>
  <si>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</si>
  <si>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</si>
  <si>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</si>
  <si>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</si>
  <si>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</si>
  <si>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</si>
  <si>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</si>
  <si>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</si>
  <si>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</si>
  <si>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</si>
  <si>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</si>
  <si>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</si>
  <si>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</si>
  <si>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</si>
  <si>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</si>
  <si>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</si>
  <si>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</si>
  <si>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</si>
  <si>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</si>
  <si>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</si>
  <si>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</si>
  <si>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</si>
  <si>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</si>
  <si>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</si>
  <si>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</si>
  <si>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</si>
  <si>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</si>
  <si>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</si>
  <si>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</si>
  <si>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</si>
  <si>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</si>
  <si>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</si>
  <si>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</si>
  <si>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</si>
  <si>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</si>
  <si>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</si>
  <si>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</si>
  <si>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</si>
  <si>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</si>
  <si>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</si>
  <si>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</si>
  <si>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</si>
  <si>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</si>
  <si>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</si>
  <si>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</si>
  <si>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</si>
  <si>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</si>
  <si>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</si>
  <si>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</si>
  <si>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</si>
  <si>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</si>
  <si>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</si>
  <si>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</si>
  <si>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</si>
  <si>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</si>
  <si>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</si>
  <si>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</si>
  <si>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</si>
  <si>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</si>
  <si>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</si>
  <si>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</si>
  <si>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</si>
  <si>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</si>
  <si>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</si>
  <si>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</si>
  <si>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</si>
  <si>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</si>
  <si>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</si>
  <si>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</si>
  <si>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</si>
  <si>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</si>
  <si>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</si>
  <si>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</si>
  <si>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</si>
  <si>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</si>
  <si>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</si>
  <si>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</si>
  <si>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</si>
  <si>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</si>
  <si>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</si>
  <si>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</si>
  <si>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</si>
  <si>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</si>
  <si>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</si>
  <si>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</si>
  <si>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</si>
  <si>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</si>
  <si>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</si>
  <si>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</si>
  <si>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</si>
  <si>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</si>
  <si>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</si>
  <si>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</si>
  <si>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</si>
  <si>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</si>
  <si>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</si>
  <si>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</si>
  <si>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</si>
  <si>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</si>
  <si>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</si>
  <si>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</si>
  <si>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</si>
  <si>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</si>
  <si>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</si>
  <si>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</si>
  <si>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</si>
  <si>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</si>
  <si>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</si>
  <si>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</si>
  <si>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</si>
  <si>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</si>
  <si>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</si>
  <si>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</si>
  <si>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</si>
  <si>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</si>
  <si>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</si>
  <si>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</si>
  <si>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</si>
  <si>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</si>
  <si>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</si>
  <si>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</si>
  <si>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</si>
  <si>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</si>
  <si>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</si>
  <si>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</si>
  <si>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</si>
  <si>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</si>
  <si>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</si>
  <si>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</si>
  <si>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</si>
  <si>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</si>
  <si>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</si>
  <si>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</si>
  <si>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</si>
  <si>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</si>
  <si>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</si>
  <si>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</si>
  <si>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</si>
  <si>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</si>
  <si>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</si>
  <si>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</si>
  <si>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</si>
  <si>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</si>
  <si>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</si>
  <si>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</si>
  <si>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</si>
  <si>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</si>
  <si>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</si>
  <si>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</si>
  <si>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</si>
  <si>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</si>
  <si>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</si>
  <si>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</si>
  <si>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</si>
  <si>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</si>
  <si>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</si>
  <si>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</si>
  <si>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</si>
  <si>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</si>
  <si>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</si>
  <si>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</si>
  <si>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</si>
  <si>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</si>
  <si>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</si>
  <si>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</si>
  <si>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</si>
  <si>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</si>
  <si>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</si>
  <si>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</si>
  <si>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</si>
  <si>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</si>
  <si>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</si>
  <si>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</si>
  <si>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</si>
  <si>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</si>
  <si>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</si>
  <si>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</si>
  <si>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</si>
  <si>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</si>
  <si>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</si>
  <si>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</si>
  <si>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</si>
  <si>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</si>
  <si>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</si>
  <si>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</si>
  <si>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</si>
  <si>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</si>
  <si>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</si>
  <si>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</si>
  <si>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</si>
  <si>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</si>
  <si>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</si>
  <si>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</si>
  <si>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</si>
  <si>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</si>
  <si>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</si>
  <si>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</si>
  <si>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</si>
  <si>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</si>
  <si>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</si>
  <si>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</si>
  <si>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</si>
  <si>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</si>
  <si>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</si>
  <si>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</si>
  <si>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</si>
  <si>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</si>
  <si>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</si>
  <si>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</si>
  <si>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</si>
  <si>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</si>
  <si>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</si>
  <si>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</si>
  <si>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</si>
  <si>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</si>
  <si>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</si>
  <si>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</si>
  <si>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</si>
  <si>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</si>
  <si>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</si>
  <si>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</si>
  <si>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</si>
  <si>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</si>
  <si>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</si>
  <si>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</si>
  <si>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</si>
  <si>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</si>
  <si>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</si>
  <si>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</si>
  <si>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</si>
  <si>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</si>
  <si>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</si>
  <si>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</si>
  <si>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</si>
  <si>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</si>
  <si>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</si>
  <si>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</si>
  <si>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</si>
  <si>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</si>
  <si>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</si>
  <si>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</si>
  <si>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</si>
  <si>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</si>
  <si>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</si>
  <si>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</si>
  <si>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</si>
  <si>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</si>
  <si>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</si>
  <si>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</si>
  <si>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</si>
  <si>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</si>
  <si>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</si>
  <si>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</si>
  <si>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</si>
  <si>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</si>
  <si>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</si>
  <si>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</si>
  <si>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</si>
  <si>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</si>
  <si>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</si>
  <si>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</si>
  <si>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</si>
  <si>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</si>
  <si>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</si>
  <si>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</si>
  <si>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</si>
  <si>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</si>
  <si>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</si>
  <si>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</si>
  <si>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</si>
  <si>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</si>
  <si>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</si>
  <si>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</si>
  <si>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</si>
  <si>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</si>
  <si>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</si>
  <si>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</si>
  <si>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</si>
  <si>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</si>
  <si>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</si>
  <si>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</si>
  <si>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</si>
  <si>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</si>
  <si>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</si>
  <si>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</si>
  <si>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</si>
  <si>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</si>
  <si>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</si>
  <si>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</si>
  <si>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</si>
  <si>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</si>
  <si>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</si>
  <si>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</si>
  <si>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</si>
  <si>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</si>
  <si>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</si>
  <si>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</si>
  <si>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</si>
  <si>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</si>
  <si>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</si>
  <si>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</si>
  <si>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</si>
  <si>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</si>
  <si>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</si>
  <si>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</si>
  <si>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</si>
  <si>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</si>
  <si>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</si>
  <si>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</si>
  <si>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</si>
  <si>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</si>
  <si>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</si>
  <si>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</si>
  <si>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</si>
  <si>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</si>
  <si>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</si>
  <si>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</si>
  <si>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</si>
  <si>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</si>
  <si>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</si>
  <si>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</si>
  <si>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</si>
  <si>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</si>
  <si>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</si>
  <si>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</si>
  <si>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</si>
  <si>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</si>
  <si>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</si>
  <si>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</si>
  <si>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</si>
  <si>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</si>
  <si>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</si>
  <si>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</si>
  <si>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</si>
  <si>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</si>
  <si>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</si>
  <si>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</si>
  <si>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</si>
  <si>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</si>
  <si>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</si>
  <si>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</si>
  <si>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</si>
  <si>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</si>
  <si>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</si>
  <si>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</si>
  <si>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</si>
  <si>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</si>
  <si>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</si>
  <si>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</si>
  <si>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</si>
  <si>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</si>
  <si>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</si>
  <si>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</si>
  <si>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</si>
  <si>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</si>
  <si>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</si>
  <si>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</si>
  <si>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</si>
  <si>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</si>
  <si>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</si>
  <si>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</si>
  <si>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</si>
  <si>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</si>
  <si>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</si>
  <si>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</si>
  <si>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</si>
  <si>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</si>
  <si>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</si>
  <si>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</si>
  <si>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</si>
  <si>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</si>
  <si>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</si>
  <si>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</si>
  <si>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</si>
  <si>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</si>
  <si>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</si>
  <si>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</si>
  <si>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</si>
  <si>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</si>
  <si>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</si>
  <si>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</si>
  <si>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</si>
  <si>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</si>
  <si>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</si>
  <si>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</si>
  <si>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</si>
  <si>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</si>
  <si>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</si>
  <si>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</si>
  <si>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</si>
  <si>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</si>
  <si>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</si>
  <si>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</si>
  <si>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</si>
  <si>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</si>
  <si>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</si>
  <si>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</si>
  <si>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</si>
  <si>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</si>
  <si>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</si>
  <si>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</si>
  <si>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</si>
  <si>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</si>
  <si>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</si>
  <si>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</si>
  <si>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</si>
  <si>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</si>
  <si>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</si>
  <si>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</si>
  <si>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</si>
  <si>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</si>
  <si>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</si>
  <si>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</si>
  <si>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</si>
  <si>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</si>
  <si>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</si>
  <si>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</si>
  <si>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</si>
  <si>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</si>
  <si>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</si>
  <si>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</si>
  <si>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</si>
  <si>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</si>
  <si>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</si>
  <si>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</si>
  <si>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</si>
  <si>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</si>
  <si>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</si>
  <si>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</si>
  <si>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</si>
  <si>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</si>
  <si>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</si>
  <si>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</si>
  <si>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</si>
  <si>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</si>
  <si>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</si>
  <si>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</si>
  <si>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</si>
  <si>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</si>
  <si>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</si>
  <si>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</si>
  <si>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</si>
  <si>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</si>
  <si>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</si>
  <si>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</si>
  <si>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</si>
  <si>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</si>
  <si>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</si>
  <si>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</si>
  <si>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</si>
  <si>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</si>
  <si>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</si>
  <si>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</si>
  <si>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</si>
  <si>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</si>
  <si>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</si>
  <si>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</si>
  <si>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</si>
  <si>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</si>
  <si>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</si>
  <si>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</si>
  <si>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</si>
  <si>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</si>
  <si>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</si>
  <si>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</si>
  <si>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</si>
  <si>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</si>
  <si>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</si>
  <si>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</si>
  <si>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</si>
  <si>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</si>
  <si>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</si>
  <si>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</si>
  <si>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</si>
  <si>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</si>
  <si>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</si>
  <si>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</si>
  <si>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</si>
  <si>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</si>
  <si>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</si>
  <si>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</si>
  <si>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</si>
  <si>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</si>
  <si>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</si>
  <si>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</si>
  <si>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</si>
  <si>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</si>
  <si>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</si>
  <si>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</si>
  <si>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</si>
  <si>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</si>
  <si>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</si>
  <si>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</si>
  <si>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</si>
  <si>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</si>
  <si>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</si>
  <si>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</si>
  <si>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</si>
  <si>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</si>
  <si>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</si>
  <si>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</si>
  <si>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</si>
  <si>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</si>
  <si>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</si>
  <si>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</si>
  <si>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</si>
  <si>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</si>
  <si>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</si>
  <si>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</si>
  <si>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</si>
  <si>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</si>
  <si>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</si>
  <si>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</si>
  <si>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</si>
  <si>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</si>
  <si>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</si>
  <si>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</si>
  <si>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</si>
  <si>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</si>
  <si>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</si>
  <si>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</si>
  <si>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</si>
  <si>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</si>
  <si>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</si>
  <si>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</si>
  <si>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</si>
  <si>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</si>
  <si>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</si>
  <si>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</si>
  <si>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</si>
  <si>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</si>
  <si>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</si>
  <si>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</si>
  <si>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</si>
  <si>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</si>
  <si>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</si>
  <si>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</si>
  <si>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</si>
  <si>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</si>
  <si>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</si>
  <si>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</si>
  <si>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</si>
  <si>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</si>
  <si>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</si>
  <si>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</si>
  <si>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</si>
  <si>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</si>
  <si>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</si>
  <si>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</si>
  <si>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</si>
  <si>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</si>
  <si>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</si>
  <si>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</si>
  <si>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</si>
  <si>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</si>
  <si>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</si>
  <si>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</si>
  <si>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</si>
  <si>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</si>
  <si>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</si>
  <si>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</si>
  <si>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</si>
  <si>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</si>
  <si>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</si>
  <si>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</si>
  <si>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</si>
  <si>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</si>
  <si>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</si>
  <si>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</si>
  <si>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</si>
  <si>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</si>
  <si>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</si>
  <si>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</si>
  <si>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</si>
  <si>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</si>
  <si>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</si>
  <si>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</si>
  <si>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</si>
  <si>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</si>
  <si>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</si>
  <si>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</si>
  <si>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</si>
  <si>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</si>
  <si>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</si>
  <si>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</si>
  <si>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</si>
  <si>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</si>
  <si>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</si>
  <si>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</si>
  <si>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</si>
  <si>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</si>
  <si>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</si>
  <si>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</si>
  <si>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</si>
  <si>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</si>
  <si>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</si>
  <si>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</si>
  <si>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</si>
  <si>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</si>
  <si>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</si>
  <si>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</si>
  <si>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</si>
  <si>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</si>
  <si>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</si>
  <si>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</si>
  <si>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</si>
  <si>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</si>
  <si>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</si>
  <si>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</si>
  <si>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</si>
  <si>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</si>
  <si>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</si>
  <si>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</si>
  <si>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</si>
  <si>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</si>
  <si>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</si>
  <si>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</si>
  <si>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</si>
  <si>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</si>
  <si>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</si>
  <si>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</si>
  <si>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</si>
  <si>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</si>
  <si>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</si>
  <si>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</si>
  <si>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</si>
  <si>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</si>
  <si>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</si>
  <si>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</si>
  <si>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</si>
  <si>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</si>
  <si>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</si>
  <si>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</si>
  <si>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</si>
  <si>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</si>
  <si>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</si>
  <si>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</si>
  <si>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</si>
  <si>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</si>
  <si>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</si>
  <si>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</si>
  <si>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</si>
  <si>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</si>
  <si>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</si>
  <si>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</si>
  <si>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</si>
  <si>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</si>
  <si>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</si>
  <si>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</si>
  <si>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</si>
  <si>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</si>
  <si>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</si>
  <si>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</si>
  <si>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</si>
  <si>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</si>
  <si>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</si>
  <si>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</si>
  <si>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</si>
  <si>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</si>
  <si>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</si>
  <si>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</si>
  <si>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</si>
  <si>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</si>
  <si>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</si>
  <si>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</si>
  <si>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</si>
  <si>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</si>
  <si>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</si>
  <si>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</si>
  <si>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</si>
  <si>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</si>
  <si>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</si>
  <si>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</si>
  <si>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</si>
  <si>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</si>
  <si>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</si>
  <si>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</si>
  <si>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</si>
  <si>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</si>
  <si>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</si>
  <si>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</si>
  <si>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</si>
  <si>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</si>
  <si>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</si>
  <si>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</si>
  <si>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</si>
  <si>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</si>
  <si>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</si>
  <si>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</si>
  <si>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</si>
  <si>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</si>
  <si>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</si>
  <si>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</si>
  <si>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</si>
  <si>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</si>
  <si>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</si>
  <si>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</si>
  <si>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</si>
  <si>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</si>
  <si>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</si>
  <si>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</si>
  <si>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</si>
  <si>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</si>
  <si>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</si>
  <si>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</si>
  <si>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</si>
  <si>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</si>
  <si>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</si>
  <si>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</si>
  <si>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</si>
  <si>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</si>
  <si>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</si>
  <si>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</si>
  <si>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</si>
  <si>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</si>
  <si>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</si>
  <si>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</si>
  <si>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</si>
  <si>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</si>
  <si>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</si>
  <si>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</si>
  <si>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</si>
  <si>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</si>
  <si>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</si>
  <si>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</si>
  <si>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</si>
  <si>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</si>
  <si>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</si>
  <si>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</si>
  <si>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</si>
  <si>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</si>
  <si>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</si>
  <si>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</si>
  <si>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</si>
  <si>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</si>
  <si>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</si>
  <si>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</si>
  <si>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</si>
  <si>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</si>
  <si>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</si>
  <si>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</si>
  <si>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</si>
  <si>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</si>
  <si>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</si>
  <si>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</si>
  <si>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</si>
  <si>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</si>
  <si>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</si>
  <si>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</si>
  <si>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</si>
  <si>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</si>
  <si>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</si>
  <si>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</si>
  <si>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</si>
  <si>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</si>
  <si>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</si>
  <si>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</si>
  <si>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</si>
  <si>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</si>
  <si>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</si>
  <si>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</si>
  <si>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</si>
  <si>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</si>
  <si>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</si>
  <si>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</si>
  <si>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</si>
  <si>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</si>
  <si>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</si>
  <si>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</si>
  <si>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</si>
  <si>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</si>
  <si>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</si>
  <si>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</si>
  <si>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</si>
  <si>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</si>
  <si>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</si>
  <si>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</si>
  <si>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</si>
  <si>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</si>
  <si>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</si>
  <si>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</si>
  <si>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</si>
  <si>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</si>
  <si>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</si>
  <si>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</si>
  <si>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</si>
  <si>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</si>
  <si>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</si>
  <si>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</si>
  <si>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</si>
  <si>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</si>
  <si>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</si>
  <si>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</si>
  <si>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</si>
  <si>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</si>
  <si>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</si>
  <si>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</si>
  <si>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</si>
  <si>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</si>
  <si>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</si>
  <si>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</si>
  <si>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</si>
  <si>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</si>
  <si>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</si>
  <si>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</si>
  <si>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</si>
  <si>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</si>
  <si>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</si>
  <si>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</si>
  <si>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</si>
  <si>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</si>
  <si>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</si>
  <si>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</si>
  <si>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</si>
  <si>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</si>
  <si>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</si>
  <si>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</si>
  <si>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</si>
  <si>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</si>
  <si>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</si>
  <si>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</si>
  <si>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</si>
  <si>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</si>
  <si>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</si>
  <si>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</si>
  <si>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</si>
  <si>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</si>
  <si>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</si>
  <si>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</si>
  <si>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</si>
  <si>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</si>
  <si>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</si>
  <si>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</si>
  <si>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</si>
  <si>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</si>
  <si>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</si>
  <si>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</si>
  <si>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</si>
  <si>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</si>
  <si>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</si>
  <si>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</si>
  <si>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</si>
  <si>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</si>
  <si>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</si>
  <si>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</si>
  <si>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</si>
  <si>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</si>
  <si>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</si>
  <si>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</si>
  <si>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</si>
  <si>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</si>
  <si>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</si>
  <si>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</si>
  <si>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</si>
  <si>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</si>
  <si>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</si>
  <si>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</si>
  <si>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</si>
  <si>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</si>
  <si>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</si>
  <si>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</si>
  <si>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</si>
  <si>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</si>
  <si>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</si>
  <si>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</si>
  <si>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</si>
  <si>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</si>
  <si>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</si>
  <si>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</si>
  <si>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</si>
  <si>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</si>
  <si>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</si>
  <si>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</si>
  <si>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</si>
  <si>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</si>
  <si>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</si>
  <si>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</si>
  <si>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</si>
  <si>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</si>
  <si>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</si>
  <si>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</si>
  <si>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</si>
  <si>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</si>
  <si>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</si>
  <si>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</si>
  <si>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</si>
  <si>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</si>
  <si>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</si>
  <si>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</si>
  <si>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</si>
  <si>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</si>
  <si>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</si>
  <si>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</si>
  <si>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</si>
  <si>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</si>
  <si>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</si>
  <si>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</si>
  <si>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</si>
  <si>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</si>
  <si>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</si>
  <si>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</si>
  <si>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</si>
  <si>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</si>
  <si>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</si>
  <si>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</si>
  <si>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</si>
  <si>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</si>
  <si>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</si>
  <si>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</si>
  <si>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</si>
  <si>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</si>
  <si>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</si>
  <si>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</si>
  <si>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</si>
  <si>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</si>
  <si>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</si>
  <si>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</si>
  <si>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</si>
  <si>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</si>
  <si>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</si>
  <si>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</si>
  <si>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</si>
  <si>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</si>
  <si>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</si>
  <si>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</si>
  <si>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</si>
  <si>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</si>
  <si>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</si>
  <si>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</si>
  <si>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</si>
  <si>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</si>
  <si>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</si>
  <si>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</si>
  <si>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</si>
  <si>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</si>
  <si>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</si>
  <si>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</si>
  <si>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</si>
  <si>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</si>
  <si>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</si>
  <si>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</si>
  <si>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</si>
  <si>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</si>
  <si>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</si>
  <si>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</si>
  <si>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</si>
  <si>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</si>
  <si>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</si>
  <si>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</si>
  <si>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</si>
  <si>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</si>
  <si>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</si>
  <si>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</si>
  <si>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</si>
  <si>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</si>
  <si>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</si>
  <si>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</si>
  <si>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</si>
  <si>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</si>
  <si>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</si>
  <si>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</si>
  <si>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</si>
  <si>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</si>
  <si>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</si>
  <si>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</si>
  <si>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</si>
  <si>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</si>
  <si>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</si>
  <si>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</si>
  <si>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</si>
  <si>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</si>
  <si>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</si>
  <si>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</si>
  <si>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</si>
  <si>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</si>
  <si>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</si>
  <si>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</si>
  <si>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</si>
  <si>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</si>
  <si>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</si>
  <si>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</si>
  <si>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</si>
  <si>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</si>
  <si>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</si>
  <si>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</si>
  <si>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</si>
  <si>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</si>
  <si>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</si>
  <si>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</si>
  <si>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</si>
  <si>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</si>
  <si>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</si>
  <si>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</si>
  <si>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</si>
  <si>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</si>
  <si>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</si>
  <si>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</si>
  <si>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</si>
  <si>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</si>
  <si>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</si>
  <si>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</si>
  <si>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</si>
  <si>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</si>
  <si>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</si>
  <si>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</si>
  <si>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</si>
  <si>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</si>
  <si>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</si>
  <si>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</si>
  <si>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</si>
  <si>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</si>
  <si>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</si>
  <si>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</si>
  <si>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</si>
  <si>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</si>
  <si>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</si>
  <si>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</si>
  <si>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</si>
  <si>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</si>
  <si>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</si>
  <si>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</si>
  <si>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</si>
  <si>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</si>
  <si>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</si>
  <si>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</si>
  <si>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</si>
  <si>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</si>
  <si>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</si>
  <si>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</si>
  <si>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</si>
  <si>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</si>
  <si>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</si>
  <si>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</si>
  <si>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</si>
  <si>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</si>
  <si>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</si>
  <si>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</si>
  <si>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</si>
  <si>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</si>
  <si>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</si>
  <si>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</si>
  <si>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</si>
  <si>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</si>
  <si>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</si>
  <si>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</si>
  <si>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</si>
  <si>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</si>
  <si>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</si>
  <si>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</si>
  <si>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</si>
  <si>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</si>
  <si>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</si>
  <si>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</si>
  <si>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</si>
  <si>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</si>
  <si>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</si>
  <si>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</si>
  <si>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</si>
  <si>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</si>
  <si>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</si>
  <si>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</si>
  <si>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</si>
  <si>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</si>
  <si>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</si>
  <si>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</si>
  <si>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</si>
  <si>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</si>
  <si>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</si>
  <si>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</si>
  <si>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</si>
  <si>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</si>
  <si>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</si>
  <si>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</si>
  <si>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</si>
  <si>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</si>
  <si>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</si>
  <si>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</si>
  <si>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</si>
  <si>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</si>
  <si>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</si>
  <si>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</si>
  <si>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</si>
  <si>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</si>
  <si>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</si>
  <si>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</si>
  <si>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</si>
  <si>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</si>
  <si>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</si>
  <si>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</si>
  <si>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</si>
  <si>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</si>
  <si>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</si>
  <si>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</si>
  <si>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</si>
  <si>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</si>
  <si>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</si>
  <si>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</si>
  <si>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</si>
  <si>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</si>
  <si>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</si>
  <si>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</si>
  <si>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</si>
  <si>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</si>
  <si>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</si>
  <si>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</si>
  <si>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</si>
  <si>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</si>
  <si>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</si>
  <si>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</si>
  <si>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</si>
  <si>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</si>
  <si>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</si>
  <si>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</si>
  <si>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</si>
  <si>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</si>
  <si>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</si>
  <si>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</si>
  <si>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</si>
  <si>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</si>
  <si>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</si>
  <si>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</si>
  <si>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</si>
  <si>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</si>
  <si>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</si>
  <si>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</si>
  <si>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</si>
  <si>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</si>
  <si>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</si>
  <si>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</si>
  <si>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</si>
  <si>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</si>
  <si>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</si>
  <si>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</si>
  <si>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</si>
  <si>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</si>
  <si>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</si>
  <si>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</si>
  <si>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</si>
  <si>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</si>
  <si>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</si>
  <si>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</si>
  <si>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</si>
  <si>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</si>
  <si>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</si>
  <si>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</si>
  <si>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</si>
  <si>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</si>
  <si>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</si>
  <si>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</si>
  <si>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</si>
  <si>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</si>
  <si>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</si>
  <si>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</si>
  <si>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</si>
  <si>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</si>
  <si>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</si>
  <si>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</si>
  <si>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</si>
  <si>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</si>
  <si>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</si>
  <si>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</si>
  <si>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</si>
  <si>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</si>
  <si>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</si>
  <si>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</si>
  <si>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</si>
  <si>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</si>
  <si>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</si>
  <si>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</si>
  <si>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</si>
  <si>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</si>
  <si>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</si>
  <si>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</si>
  <si>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</si>
  <si>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</si>
  <si>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</si>
  <si>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</si>
  <si>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</si>
  <si>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</si>
  <si>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</si>
  <si>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</si>
  <si>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</si>
  <si>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</si>
  <si>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</si>
  <si>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</si>
  <si>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</si>
  <si>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</si>
  <si>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</si>
  <si>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</si>
  <si>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</si>
  <si>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</si>
  <si>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</si>
  <si>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</si>
  <si>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</si>
  <si>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</si>
  <si>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</si>
  <si>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</si>
  <si>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</si>
  <si>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</si>
  <si>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</si>
  <si>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</si>
  <si>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</si>
  <si>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</si>
  <si>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</si>
  <si>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</si>
  <si>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</si>
  <si>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</si>
  <si>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</si>
  <si>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</si>
  <si>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</si>
  <si>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</si>
  <si>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</si>
  <si>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</si>
  <si>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</si>
  <si>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</si>
  <si>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</si>
  <si>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</si>
  <si>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</si>
  <si>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</si>
  <si>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</si>
  <si>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</si>
  <si>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</si>
  <si>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</si>
  <si>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</si>
  <si>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</si>
  <si>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</si>
  <si>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</si>
  <si>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</si>
  <si>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</si>
  <si>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</si>
  <si>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</si>
  <si>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</si>
  <si>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</si>
  <si>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</si>
  <si>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</si>
  <si>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</si>
  <si>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</si>
  <si>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</si>
  <si>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</si>
  <si>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</si>
  <si>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</si>
  <si>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</si>
  <si>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</si>
  <si>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</si>
  <si>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</si>
  <si>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</si>
  <si>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</si>
  <si>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</si>
  <si>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</si>
  <si>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</si>
  <si>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</si>
  <si>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</si>
  <si>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</si>
  <si>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</si>
  <si>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</si>
  <si>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</si>
  <si>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</si>
  <si>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</si>
  <si>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</si>
  <si>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</si>
  <si>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</si>
  <si>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</si>
  <si>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</si>
  <si>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</si>
  <si>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</si>
  <si>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</si>
  <si>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</si>
  <si>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</si>
  <si>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</si>
  <si>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</si>
  <si>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</si>
  <si>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</si>
  <si>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</si>
  <si>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</si>
  <si>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</si>
  <si>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</si>
  <si>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</si>
  <si>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</si>
  <si>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</si>
  <si>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</si>
  <si>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</si>
  <si>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</si>
  <si>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</si>
  <si>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</si>
  <si>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</si>
  <si>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</si>
  <si>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</si>
  <si>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</si>
  <si>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</si>
  <si>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</si>
  <si>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</si>
  <si>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</si>
  <si>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</si>
  <si>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</si>
  <si>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</si>
  <si>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</si>
  <si>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</si>
  <si>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</si>
  <si>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</si>
  <si>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</si>
  <si>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</si>
  <si>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</si>
  <si>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</si>
  <si>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</si>
  <si>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</si>
  <si>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</si>
  <si>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</si>
  <si>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</si>
  <si>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</si>
  <si>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</si>
  <si>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</si>
  <si>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</si>
  <si>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</si>
  <si>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</si>
  <si>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</si>
  <si>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</si>
  <si>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</si>
  <si>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</si>
  <si>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</si>
  <si>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</si>
  <si>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</si>
  <si>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</si>
  <si>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</si>
  <si>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</si>
  <si>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</si>
  <si>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</si>
  <si>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</si>
  <si>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</si>
  <si>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</si>
  <si>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</si>
  <si>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</si>
  <si>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</si>
  <si>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</si>
  <si>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</si>
  <si>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</si>
  <si>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</si>
  <si>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</si>
  <si>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</si>
  <si>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</si>
  <si>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</si>
  <si>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</si>
  <si>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</si>
  <si>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</si>
  <si>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</si>
  <si>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</si>
  <si>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</si>
  <si>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</si>
  <si>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</si>
  <si>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</si>
  <si>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</si>
  <si>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</si>
  <si>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</si>
  <si>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</si>
  <si>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</si>
  <si>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</si>
  <si>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</si>
  <si>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</si>
  <si>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</si>
  <si>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</si>
  <si>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</si>
  <si>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</si>
  <si>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</si>
  <si>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</si>
  <si>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</si>
  <si>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</si>
  <si>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</si>
  <si>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</si>
  <si>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</si>
  <si>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</si>
  <si>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</si>
  <si>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</si>
  <si>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</si>
  <si>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</si>
  <si>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</si>
  <si>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</si>
  <si>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</si>
  <si>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</si>
  <si>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</si>
  <si>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</si>
  <si>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</si>
  <si>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</si>
  <si>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</si>
  <si>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</si>
  <si>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</si>
  <si>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</si>
  <si>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</si>
  <si>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</si>
  <si>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</si>
  <si>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</si>
  <si>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</si>
  <si>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</si>
  <si>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</si>
  <si>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</si>
  <si>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</si>
  <si>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</si>
  <si>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</si>
  <si>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</si>
  <si>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</si>
  <si>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</si>
  <si>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</si>
  <si>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</si>
  <si>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</si>
  <si>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</si>
  <si>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</si>
  <si>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</si>
  <si>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</si>
  <si>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</si>
  <si>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</si>
  <si>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</si>
  <si>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</si>
  <si>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</si>
  <si>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</si>
  <si>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</si>
  <si>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</si>
  <si>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</si>
  <si>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</si>
  <si>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</si>
  <si>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</si>
  <si>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</si>
  <si>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</si>
  <si>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</si>
  <si>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</si>
  <si>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</si>
  <si>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</si>
  <si>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</si>
  <si>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</si>
  <si>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</si>
  <si>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</si>
  <si>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</si>
  <si>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</si>
  <si>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</si>
  <si>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</si>
  <si>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</si>
  <si>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</si>
  <si>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</si>
  <si>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</si>
  <si>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</si>
  <si>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</si>
  <si>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</si>
  <si>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</si>
  <si>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</si>
  <si>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</si>
  <si>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</si>
  <si>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</si>
  <si>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</si>
  <si>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</si>
  <si>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</si>
  <si>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</si>
  <si>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</si>
  <si>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</si>
  <si>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</si>
  <si>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</si>
  <si>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</si>
  <si>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</si>
  <si>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</si>
  <si>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</si>
  <si>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</si>
  <si>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</si>
  <si>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</si>
  <si>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</si>
  <si>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</si>
  <si>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</si>
  <si>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</si>
  <si>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</si>
  <si>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</si>
  <si>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</si>
  <si>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</si>
  <si>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</si>
  <si>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</si>
  <si>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</si>
  <si>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</si>
  <si>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</si>
  <si>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</si>
  <si>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</si>
  <si>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</si>
  <si>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</si>
  <si>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</si>
  <si>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</si>
  <si>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</si>
  <si>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</si>
  <si>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</si>
  <si>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</si>
  <si>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</si>
  <si>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</si>
  <si>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</si>
  <si>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</si>
  <si>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</si>
  <si>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</si>
  <si>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</si>
  <si>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</si>
  <si>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</si>
  <si>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</si>
  <si>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</si>
  <si>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</si>
  <si>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</si>
  <si>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</si>
  <si>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</si>
  <si>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</si>
  <si>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</si>
  <si>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</si>
  <si>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</si>
  <si>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</si>
  <si>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</si>
  <si>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</si>
  <si>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</si>
  <si>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</si>
  <si>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</si>
  <si>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</si>
  <si>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</si>
  <si>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</si>
  <si>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</si>
  <si>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</si>
  <si>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</si>
  <si>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</si>
  <si>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</si>
  <si>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</si>
  <si>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</si>
  <si>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</si>
  <si>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</si>
  <si>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</si>
  <si>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</si>
  <si>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</si>
  <si>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</si>
  <si>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</si>
  <si>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</si>
  <si>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</si>
  <si>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</si>
  <si>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</si>
  <si>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</si>
  <si>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</si>
  <si>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</si>
  <si>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</si>
  <si>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</si>
  <si>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</si>
  <si>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</si>
  <si>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</si>
  <si>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</si>
  <si>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</si>
  <si>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</si>
  <si>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</si>
  <si>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</si>
  <si>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</si>
  <si>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</si>
  <si>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</si>
  <si>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</si>
  <si>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</si>
  <si>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</si>
  <si>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</si>
  <si>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</si>
  <si>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</si>
  <si>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</si>
  <si>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</si>
  <si>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</si>
  <si>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</si>
  <si>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</si>
  <si>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</si>
  <si>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</si>
  <si>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</si>
  <si>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</si>
  <si>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</si>
  <si>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</si>
  <si>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</si>
  <si>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</si>
  <si>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</si>
  <si>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</si>
  <si>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</si>
  <si>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</si>
  <si>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</si>
  <si>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</si>
  <si>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</si>
  <si>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</si>
  <si>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</si>
  <si>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</si>
  <si>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</si>
  <si>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</si>
  <si>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</si>
  <si>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</si>
  <si>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</si>
  <si>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</si>
  <si>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</si>
  <si>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</si>
  <si>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</si>
  <si>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</si>
  <si>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</si>
  <si>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</si>
  <si>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</si>
  <si>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</si>
  <si>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</si>
  <si>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</si>
  <si>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</si>
  <si>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</si>
  <si>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</si>
  <si>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</si>
  <si>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</si>
  <si>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</si>
  <si>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</si>
  <si>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</si>
  <si>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</si>
  <si>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</si>
  <si>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</si>
  <si>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</si>
  <si>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</si>
  <si>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</si>
  <si>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</si>
  <si>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</si>
  <si>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</si>
  <si>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</si>
  <si>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</si>
  <si>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</si>
  <si>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</si>
  <si>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</si>
  <si>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</si>
  <si>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</si>
  <si>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</si>
  <si>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</si>
  <si>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</si>
  <si>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</si>
  <si>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</si>
  <si>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</si>
  <si>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</si>
  <si>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</si>
  <si>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</si>
  <si>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</si>
  <si>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</si>
  <si>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</si>
  <si>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</si>
  <si>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</si>
  <si>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</si>
  <si>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</si>
  <si>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</si>
  <si>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</si>
  <si>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</si>
  <si>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</si>
  <si>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</si>
  <si>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</si>
  <si>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</si>
  <si>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</si>
  <si>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</si>
  <si>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</si>
  <si>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</si>
  <si>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</si>
  <si>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</si>
  <si>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</si>
  <si>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</si>
  <si>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</si>
  <si>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</si>
  <si>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</si>
  <si>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</si>
  <si>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</si>
  <si>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</si>
  <si>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</si>
  <si>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</si>
  <si>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</si>
  <si>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</si>
  <si>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</si>
  <si>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</si>
  <si>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</si>
  <si>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</si>
  <si>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</si>
  <si>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</si>
  <si>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</si>
  <si>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</si>
  <si>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</si>
  <si>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</si>
  <si>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</si>
  <si>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</si>
  <si>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</si>
  <si>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</si>
  <si>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</si>
  <si>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</si>
  <si>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</si>
  <si>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</si>
  <si>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</si>
  <si>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</si>
  <si>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</si>
  <si>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</si>
  <si>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</si>
  <si>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</si>
  <si>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</si>
  <si>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</si>
  <si>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</si>
  <si>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</si>
  <si>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</si>
  <si>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</si>
  <si>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</si>
  <si>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</si>
  <si>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</si>
  <si>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</si>
  <si>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</si>
  <si>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</si>
  <si>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</si>
  <si>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</si>
  <si>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</si>
  <si>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</si>
  <si>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</si>
  <si>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</si>
  <si>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</si>
  <si>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</si>
  <si>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</si>
  <si>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</si>
  <si>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</si>
  <si>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</si>
  <si>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</si>
  <si>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</si>
  <si>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</si>
  <si>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</si>
  <si>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</si>
  <si>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</si>
  <si>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</si>
  <si>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</si>
  <si>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</si>
  <si>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</si>
  <si>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</si>
  <si>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</si>
  <si>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</si>
  <si>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</si>
  <si>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</si>
  <si>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</si>
  <si>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</si>
  <si>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</si>
  <si>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</si>
  <si>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</si>
  <si>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</si>
  <si>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</si>
  <si>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</si>
  <si>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</si>
  <si>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</si>
  <si>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</si>
  <si>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</si>
  <si>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</si>
  <si>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</si>
  <si>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</si>
  <si>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</si>
  <si>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</si>
  <si>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</si>
  <si>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</si>
  <si>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</si>
  <si>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</si>
  <si>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</si>
  <si>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</si>
  <si>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</si>
  <si>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</si>
  <si>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</si>
  <si>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</si>
  <si>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</si>
  <si>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</si>
  <si>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</si>
  <si>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</si>
  <si>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</si>
  <si>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</si>
  <si>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</si>
  <si>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</si>
  <si>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</si>
  <si>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</si>
  <si>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</si>
  <si>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</si>
  <si>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</si>
  <si>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</si>
  <si>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</si>
  <si>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</si>
  <si>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</si>
  <si>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</si>
  <si>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</si>
  <si>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</si>
  <si>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</si>
  <si>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</si>
  <si>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</si>
  <si>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</si>
  <si>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</si>
  <si>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</si>
  <si>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</si>
  <si>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</si>
  <si>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</si>
  <si>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</si>
  <si>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</si>
  <si>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</si>
  <si>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</si>
  <si>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</si>
  <si>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</si>
  <si>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</si>
  <si>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</si>
  <si>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</si>
  <si>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</si>
  <si>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</si>
  <si>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</si>
  <si>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</si>
  <si>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</si>
  <si>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</si>
  <si>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</si>
  <si>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</si>
  <si>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</si>
  <si>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</si>
  <si>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</si>
  <si>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</si>
  <si>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</si>
  <si>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</si>
  <si>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</si>
  <si>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</si>
  <si>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</si>
  <si>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</si>
  <si>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</si>
  <si>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</si>
  <si>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</si>
  <si>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</si>
  <si>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</si>
  <si>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</si>
  <si>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</si>
  <si>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</si>
  <si>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</si>
  <si>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</si>
  <si>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</si>
  <si>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</si>
  <si>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</si>
  <si>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</si>
  <si>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</si>
  <si>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</si>
  <si>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</si>
  <si>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</si>
  <si>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</si>
  <si>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</si>
  <si>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</si>
  <si>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</si>
  <si>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</si>
  <si>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</si>
  <si>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</si>
  <si>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</si>
  <si>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</si>
  <si>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</si>
  <si>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</si>
  <si>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</si>
  <si>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</si>
  <si>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</si>
  <si>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</si>
  <si>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</si>
  <si>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</si>
  <si>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</si>
  <si>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</si>
  <si>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</si>
  <si>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</si>
  <si>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</si>
  <si>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</si>
  <si>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</si>
  <si>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</si>
  <si>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</si>
  <si>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</si>
  <si>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</si>
  <si>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</si>
  <si>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</si>
  <si>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</si>
  <si>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</si>
  <si>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</si>
  <si>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</si>
  <si>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</si>
  <si>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</si>
  <si>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</si>
  <si>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</si>
  <si>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</si>
  <si>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</si>
  <si>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</si>
  <si>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</si>
  <si>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</si>
  <si>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</si>
  <si>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</si>
  <si>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</si>
  <si>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</si>
  <si>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</si>
  <si>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</si>
  <si>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</si>
  <si>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</si>
  <si>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</si>
  <si>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</si>
  <si>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</si>
  <si>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</si>
  <si>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</si>
  <si>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</si>
  <si>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</si>
  <si>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</si>
  <si>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</si>
  <si>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</si>
  <si>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</si>
  <si>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</si>
  <si>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</si>
  <si>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</si>
  <si>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</si>
  <si>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</si>
  <si>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</si>
  <si>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</si>
  <si>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</si>
  <si>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</si>
  <si>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</si>
  <si>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</si>
  <si>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</si>
  <si>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</si>
  <si>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</si>
  <si>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</si>
  <si>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</si>
  <si>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</si>
  <si>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</si>
  <si>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</si>
  <si>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</si>
  <si>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</si>
  <si>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</si>
  <si>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</si>
  <si>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</si>
  <si>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</si>
  <si>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</si>
  <si>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</si>
  <si>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</si>
  <si>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</si>
  <si>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</si>
  <si>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</si>
  <si>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</si>
  <si>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</si>
  <si>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</si>
  <si>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</si>
  <si>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</si>
  <si>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</si>
  <si>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</si>
  <si>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</si>
  <si>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</si>
  <si>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</si>
  <si>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</si>
  <si>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</si>
  <si>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</si>
  <si>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</si>
  <si>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</si>
  <si>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</si>
  <si>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</si>
  <si>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</si>
  <si>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</si>
  <si>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</si>
  <si>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</si>
  <si>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</si>
  <si>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</si>
  <si>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</si>
  <si>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</si>
  <si>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</si>
  <si>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</si>
  <si>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</si>
  <si>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</si>
  <si>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</si>
  <si>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</si>
  <si>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</si>
  <si>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</si>
  <si>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</si>
  <si>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</si>
  <si>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</si>
  <si>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</si>
  <si>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</si>
  <si>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</si>
  <si>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</si>
  <si>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</si>
  <si>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</si>
  <si>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</si>
  <si>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</si>
  <si>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</si>
  <si>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</si>
  <si>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</si>
  <si>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</si>
  <si>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</si>
  <si>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</si>
  <si>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</si>
  <si>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</si>
  <si>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</si>
  <si>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</si>
  <si>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</si>
  <si>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</si>
  <si>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</si>
  <si>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</si>
  <si>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</si>
  <si>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</si>
  <si>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</si>
  <si>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</si>
  <si>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</si>
  <si>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</si>
  <si>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</si>
  <si>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</si>
  <si>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</si>
  <si>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</si>
  <si>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</si>
  <si>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</si>
  <si>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</si>
  <si>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</si>
  <si>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</si>
  <si>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</si>
  <si>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</si>
  <si>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</si>
  <si>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</si>
  <si>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</si>
  <si>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</si>
  <si>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</si>
  <si>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</si>
  <si>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</si>
  <si>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</si>
  <si>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</si>
  <si>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</si>
  <si>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</si>
  <si>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</si>
  <si>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</si>
  <si>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</si>
  <si>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</si>
  <si>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</si>
  <si>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</si>
  <si>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</si>
  <si>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</si>
  <si>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</si>
  <si>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</si>
  <si>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</si>
  <si>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</si>
  <si>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</si>
  <si>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</si>
  <si>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</si>
  <si>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</si>
  <si>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</si>
  <si>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</si>
  <si>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</si>
  <si>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</si>
  <si>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</si>
  <si>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</si>
  <si>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</si>
  <si>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</si>
  <si>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</si>
  <si>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</si>
  <si>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</si>
  <si>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</si>
  <si>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</si>
  <si>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</si>
  <si>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</si>
  <si>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</si>
  <si>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</si>
  <si>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</si>
  <si>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</si>
  <si>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</si>
  <si>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</si>
  <si>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</si>
  <si>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</si>
  <si>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</si>
  <si>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</si>
  <si>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</si>
  <si>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</si>
  <si>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</si>
  <si>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</si>
  <si>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</si>
  <si>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</si>
  <si>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</si>
  <si>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</si>
  <si>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</si>
  <si>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</si>
  <si>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</si>
  <si>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</si>
  <si>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</si>
  <si>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</si>
  <si>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</si>
  <si>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</si>
  <si>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</si>
  <si>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</si>
  <si>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</si>
  <si>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</si>
  <si>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</si>
  <si>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</si>
  <si>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</si>
  <si>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</si>
  <si>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</si>
  <si>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</si>
  <si>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</si>
  <si>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</si>
  <si>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</si>
  <si>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</si>
  <si>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</si>
  <si>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</si>
  <si>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</si>
  <si>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</si>
  <si>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</si>
  <si>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</si>
  <si>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</si>
  <si>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</si>
  <si>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</si>
  <si>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</si>
  <si>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</si>
  <si>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</si>
  <si>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</si>
  <si>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</si>
  <si>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</si>
  <si>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</si>
  <si>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</si>
  <si>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</si>
  <si>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</si>
  <si>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</si>
  <si>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</si>
  <si>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</si>
  <si>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</si>
  <si>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</si>
  <si>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</si>
  <si>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</si>
  <si>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</si>
  <si>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</si>
  <si>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</si>
  <si>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</si>
  <si>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</si>
  <si>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</si>
  <si>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</si>
  <si>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</si>
  <si>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</si>
  <si>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</si>
  <si>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</si>
  <si>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</si>
  <si>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</si>
  <si>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</si>
  <si>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</si>
  <si>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</si>
  <si>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</si>
  <si>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</si>
  <si>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</si>
  <si>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</si>
  <si>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</si>
  <si>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</si>
  <si>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</si>
  <si>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</si>
  <si>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</si>
  <si>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</si>
  <si>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</si>
  <si>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</si>
  <si>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</si>
  <si>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</si>
  <si>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</si>
  <si>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</si>
  <si>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</si>
  <si>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</si>
  <si>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</si>
  <si>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</si>
  <si>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</si>
  <si>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</si>
  <si>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</si>
  <si>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</si>
  <si>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</si>
  <si>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</si>
  <si>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</si>
  <si>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</si>
  <si>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</si>
  <si>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</si>
  <si>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</si>
  <si>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</si>
  <si>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</si>
  <si>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</si>
  <si>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</si>
  <si>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</si>
  <si>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</si>
  <si>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</si>
  <si>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</si>
  <si>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</si>
  <si>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</si>
  <si>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</si>
  <si>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</si>
  <si>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</si>
  <si>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</si>
  <si>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</si>
  <si>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</si>
  <si>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</si>
  <si>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</si>
  <si>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</si>
  <si>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</si>
  <si>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</si>
  <si>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</si>
  <si>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</si>
  <si>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</si>
  <si>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</si>
  <si>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</si>
  <si>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</si>
  <si>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</si>
  <si>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</si>
  <si>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</si>
  <si>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</si>
  <si>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</si>
  <si>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</si>
  <si>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</si>
  <si>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</si>
  <si>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</si>
  <si>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</si>
  <si>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</si>
  <si>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</si>
  <si>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</si>
  <si>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</si>
  <si>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</si>
  <si>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</si>
  <si>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</si>
  <si>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</si>
  <si>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</si>
  <si>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</si>
  <si>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</si>
  <si>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</si>
  <si>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</si>
  <si>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</si>
  <si>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</si>
  <si>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</si>
  <si>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</si>
  <si>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</si>
  <si>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</si>
  <si>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</si>
  <si>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</si>
  <si>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</si>
  <si>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</si>
  <si>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</si>
  <si>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</si>
  <si>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</si>
  <si>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</si>
  <si>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</si>
  <si>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</si>
  <si>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</si>
  <si>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</si>
  <si>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</si>
  <si>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</si>
  <si>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</si>
  <si>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</si>
  <si>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</si>
  <si>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</si>
  <si>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</si>
  <si>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</si>
  <si>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</si>
  <si>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</si>
  <si>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</si>
  <si>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</si>
  <si>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</si>
  <si>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</si>
  <si>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</si>
  <si>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</si>
  <si>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</si>
  <si>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</si>
  <si>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</si>
  <si>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</si>
  <si>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</si>
  <si>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</si>
  <si>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</si>
  <si>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</si>
  <si>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</si>
  <si>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</si>
  <si>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</si>
  <si>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</si>
  <si>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</si>
  <si>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</si>
  <si>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</si>
  <si>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</si>
  <si>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</si>
  <si>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</si>
  <si>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</si>
  <si>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</si>
  <si>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</si>
  <si>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</si>
  <si>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</si>
  <si>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</si>
  <si>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</si>
  <si>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</si>
  <si>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</si>
  <si>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</si>
  <si>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</si>
  <si>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</si>
  <si>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</si>
  <si>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</si>
  <si>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</si>
  <si>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</si>
  <si>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</si>
  <si>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</si>
  <si>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</si>
  <si>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</si>
  <si>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</si>
  <si>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</si>
  <si>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</si>
  <si>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</si>
  <si>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</si>
  <si>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</si>
  <si>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</si>
  <si>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</si>
  <si>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</si>
  <si>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</si>
  <si>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</si>
  <si>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</si>
  <si>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</si>
  <si>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</si>
  <si>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</si>
  <si>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</si>
  <si>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</si>
  <si>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</si>
  <si>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</si>
  <si>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</si>
  <si>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</si>
  <si>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</si>
  <si>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</si>
  <si>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</si>
  <si>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</si>
  <si>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</si>
  <si>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</si>
  <si>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</si>
  <si>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</si>
  <si>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</si>
  <si>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</si>
  <si>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</si>
  <si>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</si>
  <si>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</si>
  <si>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</si>
  <si>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</si>
  <si>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</si>
  <si>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</si>
  <si>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</si>
  <si>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</si>
  <si>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</si>
  <si>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</si>
  <si>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</si>
  <si>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</si>
  <si>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</si>
  <si>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</si>
  <si>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</si>
  <si>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</si>
  <si>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</si>
  <si>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</si>
  <si>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</si>
  <si>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</si>
  <si>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</si>
  <si>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</si>
  <si>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</si>
  <si>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</si>
  <si>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</si>
  <si>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</si>
  <si>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</si>
  <si>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</si>
  <si>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</si>
  <si>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</si>
  <si>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</si>
  <si>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</si>
  <si>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</si>
  <si>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</si>
  <si>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</si>
  <si>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</si>
  <si>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</si>
  <si>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</si>
  <si>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</si>
  <si>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</si>
  <si>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</si>
  <si>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</si>
  <si>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</si>
  <si>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</si>
  <si>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</si>
  <si>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</si>
  <si>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</si>
  <si>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</si>
  <si>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</si>
  <si>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</si>
  <si>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</si>
  <si>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</si>
  <si>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</si>
  <si>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</si>
  <si>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</si>
  <si>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</si>
  <si>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</si>
  <si>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</si>
  <si>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</si>
  <si>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</si>
  <si>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</si>
  <si>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</si>
  <si>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</si>
  <si>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</si>
  <si>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</si>
  <si>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</si>
  <si>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</si>
  <si>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</si>
  <si>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</si>
  <si>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</si>
  <si>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</si>
  <si>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</si>
  <si>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</si>
  <si>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</si>
  <si>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</si>
  <si>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</si>
  <si>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</si>
  <si>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</si>
  <si>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</si>
  <si>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</si>
  <si>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</si>
  <si>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</si>
  <si>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</si>
  <si>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</si>
  <si>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</si>
  <si>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</si>
  <si>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</si>
  <si>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</si>
  <si>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</si>
  <si>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</si>
  <si>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</si>
  <si>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</si>
  <si>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</si>
  <si>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</si>
  <si>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</si>
  <si>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</si>
  <si>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</si>
  <si>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</si>
  <si>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</si>
  <si>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</si>
  <si>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</si>
  <si>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</si>
  <si>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</si>
  <si>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</si>
  <si>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</si>
  <si>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</si>
  <si>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</si>
  <si>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</si>
  <si>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</si>
  <si>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</si>
  <si>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</si>
  <si>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</si>
  <si>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</si>
  <si>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</si>
  <si>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</si>
  <si>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</si>
  <si>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</si>
  <si>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</si>
  <si>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</si>
  <si>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</si>
  <si>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</si>
  <si>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</si>
  <si>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</si>
  <si>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</si>
  <si>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</si>
  <si>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</si>
  <si>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</si>
  <si>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</si>
  <si>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</si>
  <si>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</si>
  <si>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</si>
  <si>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</si>
  <si>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</si>
  <si>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</si>
  <si>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</si>
  <si>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</si>
  <si>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</si>
  <si>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</si>
  <si>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</si>
  <si>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</si>
  <si>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</si>
  <si>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</si>
  <si>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</si>
  <si>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</si>
  <si>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</si>
  <si>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</si>
  <si>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</si>
  <si>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</si>
  <si>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</si>
  <si>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</si>
  <si>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</si>
  <si>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</si>
  <si>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</si>
  <si>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</si>
  <si>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</si>
  <si>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</si>
  <si>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</si>
  <si>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</si>
  <si>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</si>
  <si>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</si>
  <si>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</si>
  <si>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</si>
  <si>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</si>
  <si>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</si>
  <si>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</si>
  <si>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</si>
  <si>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</si>
  <si>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</si>
  <si>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</si>
  <si>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</si>
  <si>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</si>
  <si>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</si>
  <si>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</si>
  <si>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</si>
  <si>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</si>
  <si>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</si>
  <si>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</si>
  <si>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</si>
  <si>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</si>
  <si>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</si>
  <si>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</si>
  <si>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</si>
  <si>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</si>
  <si>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</si>
  <si>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</si>
  <si>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</si>
  <si>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</si>
  <si>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</si>
  <si>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</si>
  <si>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</si>
  <si>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</si>
  <si>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</si>
  <si>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</si>
  <si>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</si>
  <si>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</si>
  <si>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</si>
  <si>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</si>
  <si>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</si>
  <si>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</si>
  <si>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</si>
  <si>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</si>
  <si>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</si>
  <si>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</si>
  <si>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</si>
  <si>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</si>
  <si>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</si>
  <si>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</si>
  <si>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</si>
  <si>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</si>
  <si>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</si>
  <si>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</si>
  <si>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</si>
  <si>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</si>
  <si>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</si>
  <si>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</si>
  <si>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</si>
  <si>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</si>
  <si>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</si>
  <si>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</si>
  <si>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</si>
  <si>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</si>
  <si>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</si>
  <si>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</si>
  <si>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</si>
  <si>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</si>
  <si>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</si>
  <si>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</si>
  <si>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</si>
  <si>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</si>
  <si>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</si>
  <si>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</si>
  <si>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</si>
  <si>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</si>
  <si>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</si>
  <si>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</si>
  <si>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</si>
  <si>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</si>
  <si>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</si>
  <si>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</si>
  <si>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</si>
  <si>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</si>
  <si>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</si>
  <si>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</si>
  <si>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</si>
  <si>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</si>
  <si>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</si>
  <si>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</si>
  <si>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</si>
  <si>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</si>
  <si>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</si>
  <si>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</si>
  <si>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</si>
  <si>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</si>
  <si>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</si>
  <si>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</si>
  <si>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</si>
  <si>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</si>
  <si>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</si>
  <si>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</si>
  <si>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</si>
  <si>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</si>
  <si>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</si>
  <si>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</si>
  <si>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</si>
  <si>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</si>
  <si>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</si>
  <si>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</si>
  <si>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</si>
  <si>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</si>
  <si>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</si>
  <si>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</si>
  <si>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</si>
  <si>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</si>
  <si>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</si>
  <si>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</si>
  <si>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</si>
  <si>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</si>
  <si>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</si>
  <si>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</si>
  <si>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</si>
  <si>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</si>
  <si>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</si>
  <si>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</si>
  <si>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</si>
  <si>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</si>
  <si>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</si>
  <si>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</si>
  <si>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</si>
  <si>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</si>
  <si>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</si>
  <si>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</si>
  <si>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</si>
  <si>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</si>
  <si>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</si>
  <si>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</si>
  <si>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</si>
  <si>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</si>
  <si>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</si>
  <si>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</si>
  <si>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</si>
  <si>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</si>
  <si>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</si>
  <si>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</si>
  <si>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</si>
  <si>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</si>
  <si>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</si>
  <si>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</si>
  <si>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</si>
  <si>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</si>
  <si>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</si>
  <si>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</si>
  <si>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</si>
  <si>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</si>
  <si>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</si>
  <si>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</si>
  <si>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</si>
  <si>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</si>
  <si>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</si>
  <si>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</si>
  <si>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</si>
  <si>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</si>
  <si>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</si>
  <si>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</si>
  <si>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</si>
  <si>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</si>
  <si>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</si>
  <si>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</si>
  <si>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</si>
  <si>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</si>
  <si>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</si>
  <si>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</si>
  <si>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</si>
  <si>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</si>
  <si>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</si>
  <si>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</si>
  <si>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</si>
  <si>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</si>
  <si>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</si>
  <si>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</si>
  <si>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</si>
  <si>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</si>
  <si>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</si>
  <si>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</si>
  <si>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</si>
  <si>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</si>
  <si>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</si>
  <si>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</si>
  <si>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</si>
  <si>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</si>
  <si>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</si>
  <si>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</si>
  <si>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</si>
  <si>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</si>
  <si>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</si>
  <si>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</si>
  <si>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</si>
  <si>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</si>
  <si>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</si>
  <si>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</si>
  <si>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</si>
  <si>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</si>
  <si>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</si>
  <si>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</si>
  <si>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</si>
  <si>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</si>
  <si>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</si>
  <si>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</si>
  <si>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</si>
  <si>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</si>
  <si>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</si>
  <si>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</si>
  <si>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</si>
  <si>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</si>
  <si>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</si>
  <si>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</si>
  <si>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</si>
  <si>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</si>
  <si>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</si>
  <si>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</si>
  <si>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</si>
  <si>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</si>
  <si>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</si>
  <si>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</si>
  <si>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</si>
  <si>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</si>
  <si>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</si>
  <si>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</si>
  <si>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</si>
  <si>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</si>
  <si>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</si>
  <si>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</si>
  <si>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</si>
  <si>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</si>
  <si>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</si>
  <si>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</si>
  <si>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</si>
  <si>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</si>
  <si>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</si>
  <si>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</si>
  <si>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</si>
  <si>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</si>
  <si>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</si>
  <si>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</si>
  <si>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</si>
  <si>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</si>
  <si>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</si>
  <si>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</si>
  <si>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</si>
  <si>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</si>
  <si>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</si>
  <si>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</si>
  <si>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</si>
  <si>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</si>
  <si>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</si>
  <si>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</si>
  <si>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</si>
  <si>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</si>
  <si>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</si>
  <si>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</si>
  <si>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</si>
  <si>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</si>
  <si>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</si>
  <si>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</si>
  <si>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</si>
  <si>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</si>
  <si>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</si>
  <si>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</si>
  <si>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</si>
  <si>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</si>
  <si>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</si>
  <si>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</si>
  <si>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</si>
  <si>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</si>
  <si>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</si>
  <si>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</si>
  <si>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</si>
  <si>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</si>
  <si>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</si>
  <si>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</si>
  <si>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</si>
  <si>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</si>
  <si>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</si>
  <si>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</si>
  <si>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</si>
  <si>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</si>
  <si>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</si>
  <si>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</si>
  <si>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</si>
  <si>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</si>
  <si>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</si>
  <si>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</si>
  <si>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</si>
  <si>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</si>
  <si>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</si>
  <si>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</si>
  <si>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</si>
  <si>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</si>
  <si>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</si>
  <si>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</si>
  <si>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</si>
  <si>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</si>
  <si>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</si>
  <si>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</si>
  <si>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</si>
  <si>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</si>
  <si>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</si>
  <si>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</si>
  <si>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</si>
  <si>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</si>
  <si>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</si>
  <si>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</si>
  <si>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</si>
  <si>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</si>
  <si>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</si>
  <si>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</si>
  <si>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</si>
  <si>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</si>
  <si>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</si>
  <si>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</si>
  <si>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</si>
  <si>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</si>
  <si>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</si>
  <si>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</si>
  <si>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</si>
  <si>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</si>
  <si>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</si>
  <si>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</si>
  <si>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</si>
  <si>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</si>
  <si>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</si>
  <si>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</si>
  <si>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</si>
  <si>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</si>
  <si>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</si>
  <si>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</si>
  <si>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</si>
  <si>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</si>
  <si>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</si>
  <si>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</si>
  <si>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</si>
  <si>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</si>
  <si>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</si>
  <si>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</si>
  <si>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</si>
  <si>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</si>
  <si>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</si>
  <si>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</si>
  <si>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</si>
  <si>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</si>
  <si>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</si>
  <si>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</si>
  <si>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</si>
  <si>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</si>
  <si>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</si>
  <si>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</si>
  <si>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</si>
  <si>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</si>
  <si>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</si>
  <si>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</si>
  <si>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</si>
  <si>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</si>
  <si>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</si>
  <si>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</si>
  <si>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</si>
  <si>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</si>
  <si>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</si>
  <si>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</si>
  <si>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</si>
  <si>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</si>
  <si>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</si>
  <si>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</si>
  <si>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</si>
  <si>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</si>
  <si>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</si>
  <si>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</si>
  <si>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</si>
  <si>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</si>
  <si>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</si>
  <si>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</si>
  <si>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</si>
  <si>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</si>
  <si>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</si>
  <si>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</si>
  <si>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</si>
  <si>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</si>
  <si>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</si>
  <si>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</si>
  <si>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</si>
  <si>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</si>
  <si>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</si>
  <si>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</si>
  <si>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</si>
  <si>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</si>
  <si>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</si>
  <si>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</si>
  <si>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</si>
  <si>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</si>
  <si>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</si>
  <si>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</si>
  <si>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</si>
  <si>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</si>
  <si>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</si>
  <si>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</si>
  <si>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</si>
  <si>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</si>
  <si>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</si>
  <si>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</si>
  <si>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</si>
  <si>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</si>
  <si>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</si>
  <si>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</si>
  <si>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</si>
  <si>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</si>
  <si>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</si>
  <si>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</si>
  <si>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</si>
  <si>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</si>
  <si>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</si>
  <si>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</si>
  <si>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</si>
  <si>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</si>
  <si>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</si>
  <si>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</si>
  <si>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</si>
  <si>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</si>
  <si>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</si>
  <si>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</si>
  <si>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</si>
  <si>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</si>
  <si>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</si>
  <si>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</si>
  <si>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</si>
  <si>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</si>
  <si>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</si>
  <si>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</si>
  <si>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</si>
  <si>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</si>
  <si>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</si>
  <si>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</si>
  <si>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</si>
  <si>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</si>
  <si>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</si>
  <si>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</si>
  <si>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</si>
  <si>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</si>
  <si>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</si>
  <si>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</si>
  <si>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</si>
  <si>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</si>
  <si>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</si>
  <si>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</si>
  <si>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</si>
  <si>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</si>
  <si>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</si>
  <si>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</si>
  <si>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</si>
  <si>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</si>
  <si>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</si>
  <si>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</si>
  <si>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</si>
  <si>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</si>
  <si>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</si>
  <si>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</si>
  <si>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</si>
  <si>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</si>
  <si>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</si>
  <si>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</si>
  <si>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</si>
  <si>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</si>
  <si>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</si>
  <si>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</si>
  <si>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</si>
  <si>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</si>
  <si>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</si>
  <si>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</si>
  <si>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</si>
  <si>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</si>
  <si>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</si>
  <si>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</si>
  <si>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</si>
  <si>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</si>
  <si>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</si>
  <si>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</si>
  <si>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</si>
  <si>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</si>
  <si>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</si>
  <si>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</si>
  <si>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</si>
  <si>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</si>
  <si>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</si>
  <si>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</si>
  <si>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</si>
  <si>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</si>
  <si>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</si>
  <si>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</si>
  <si>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</si>
  <si>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</si>
  <si>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</si>
  <si>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</si>
  <si>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</si>
  <si>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</si>
  <si>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</si>
  <si>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</si>
  <si>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</si>
  <si>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</si>
  <si>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</si>
  <si>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</si>
  <si>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</si>
  <si>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</si>
  <si>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</si>
  <si>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</si>
  <si>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</si>
  <si>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</si>
  <si>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</si>
  <si>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</si>
  <si>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</si>
  <si>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</si>
  <si>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</si>
  <si>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</si>
  <si>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</si>
  <si>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</si>
  <si>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</si>
  <si>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</si>
  <si>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</si>
  <si>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</si>
  <si>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</si>
  <si>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</si>
  <si>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</si>
  <si>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</si>
  <si>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</si>
  <si>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</si>
  <si>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</si>
  <si>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</si>
  <si>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</si>
  <si>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</si>
  <si>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</si>
  <si>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</si>
  <si>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</si>
  <si>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</si>
  <si>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</si>
  <si>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</si>
  <si>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</si>
  <si>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</si>
  <si>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</si>
  <si>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</si>
  <si>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</si>
  <si>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</si>
  <si>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</si>
  <si>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</si>
  <si>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</si>
  <si>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</si>
  <si>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</si>
  <si>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</si>
  <si>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</si>
  <si>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</si>
  <si>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</si>
  <si>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</si>
  <si>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</si>
  <si>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</si>
  <si>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</si>
  <si>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</si>
  <si>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</si>
  <si>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</si>
  <si>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</si>
  <si>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</si>
  <si>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</si>
  <si>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</si>
  <si>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</si>
  <si>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</si>
  <si>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</si>
  <si>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</si>
  <si>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</si>
  <si>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</si>
  <si>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</si>
  <si>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</si>
  <si>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</si>
  <si>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</si>
  <si>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</si>
  <si>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</si>
  <si>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</si>
  <si>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</si>
  <si>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</si>
  <si>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</si>
  <si>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</si>
  <si>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</si>
  <si>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</si>
  <si>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</si>
  <si>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</si>
  <si>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</si>
  <si>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</si>
  <si>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</si>
  <si>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</si>
  <si>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</si>
  <si>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</si>
  <si>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</si>
  <si>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</si>
  <si>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</si>
  <si>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</si>
  <si>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</si>
  <si>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</si>
  <si>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</si>
  <si>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</si>
  <si>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</si>
  <si>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</si>
  <si>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</si>
  <si>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</si>
  <si>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</si>
  <si>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</si>
  <si>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</si>
  <si>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</si>
  <si>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</si>
  <si>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</si>
  <si>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</si>
  <si>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</si>
  <si>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</si>
  <si>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</si>
  <si>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</si>
  <si>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</si>
  <si>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</si>
  <si>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</si>
  <si>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</si>
  <si>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</si>
  <si>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</si>
  <si>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</si>
  <si>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</si>
  <si>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</si>
  <si>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</si>
  <si>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</si>
  <si>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</si>
  <si>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</si>
  <si>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</si>
  <si>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</si>
  <si>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</si>
  <si>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</si>
  <si>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</si>
  <si>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</si>
  <si>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</si>
  <si>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</si>
  <si>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</si>
  <si>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</si>
  <si>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</si>
  <si>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</si>
  <si>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</si>
  <si>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</si>
  <si>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</si>
  <si>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</si>
  <si>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</si>
  <si>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</si>
  <si>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</si>
  <si>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</si>
  <si>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</si>
  <si>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</si>
  <si>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</si>
  <si>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</si>
  <si>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</si>
  <si>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</si>
  <si>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</si>
  <si>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</si>
  <si>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</si>
  <si>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</si>
  <si>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</si>
  <si>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</si>
  <si>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</si>
  <si>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</si>
  <si>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</si>
  <si>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</si>
  <si>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</si>
  <si>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</si>
  <si>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</si>
  <si>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</si>
  <si>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</si>
  <si>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</si>
  <si>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</si>
  <si>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</si>
  <si>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</si>
  <si>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</si>
  <si>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</si>
  <si>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</si>
  <si>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</si>
  <si>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</si>
  <si>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</si>
  <si>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</si>
  <si>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</si>
  <si>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</si>
  <si>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</si>
  <si>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</si>
  <si>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</si>
  <si>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</si>
  <si>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</si>
  <si>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</si>
  <si>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</si>
  <si>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</si>
  <si>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</si>
  <si>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</si>
  <si>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</si>
  <si>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</si>
  <si>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</si>
  <si>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</si>
  <si>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</si>
  <si>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</si>
  <si>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</si>
  <si>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</si>
  <si>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</si>
  <si>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</si>
  <si>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</si>
  <si>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</si>
  <si>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</si>
  <si>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</si>
  <si>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</si>
  <si>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</si>
  <si>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</si>
  <si>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</si>
  <si>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</si>
  <si>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</si>
  <si>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</si>
  <si>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</si>
  <si>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</si>
  <si>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</si>
  <si>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</si>
  <si>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</si>
  <si>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</si>
  <si>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</si>
  <si>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</si>
  <si>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</si>
  <si>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</si>
  <si>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</si>
  <si>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</si>
  <si>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</si>
  <si>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</si>
  <si>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</si>
  <si>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</si>
  <si>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</si>
  <si>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</si>
  <si>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</si>
  <si>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</si>
  <si>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</si>
  <si>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</si>
  <si>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</si>
  <si>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</si>
  <si>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</si>
  <si>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</si>
  <si>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</si>
  <si>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</si>
  <si>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</si>
  <si>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</si>
  <si>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</si>
  <si>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</si>
  <si>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</si>
  <si>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</si>
  <si>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</si>
  <si>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</si>
  <si>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</si>
  <si>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</si>
  <si>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</si>
  <si>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</si>
  <si>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</si>
  <si>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</si>
  <si>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</si>
  <si>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</si>
  <si>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</si>
  <si>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</si>
  <si>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</si>
  <si>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</si>
  <si>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</si>
  <si>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</si>
  <si>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</si>
  <si>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</si>
  <si>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</si>
  <si>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</si>
  <si>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</si>
  <si>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</si>
  <si>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</si>
  <si>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</si>
  <si>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</si>
  <si>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</si>
  <si>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</si>
  <si>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</si>
  <si>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</si>
  <si>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</si>
  <si>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</si>
  <si>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</si>
  <si>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</si>
  <si>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</si>
  <si>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</si>
  <si>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</si>
  <si>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</si>
  <si>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</si>
  <si>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</si>
  <si>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</si>
  <si>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</si>
  <si>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</si>
  <si>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</si>
  <si>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</si>
  <si>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</si>
  <si>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</si>
  <si>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</si>
  <si>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</si>
  <si>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</si>
  <si>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</si>
  <si>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</si>
  <si>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</si>
  <si>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</si>
  <si>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</si>
  <si>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</si>
  <si>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</si>
  <si>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</si>
  <si>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</si>
  <si>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</si>
  <si>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</si>
  <si>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</si>
  <si>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</si>
  <si>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</si>
  <si>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</si>
  <si>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</si>
  <si>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</si>
  <si>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</si>
  <si>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</si>
  <si>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</si>
  <si>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</si>
  <si>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</si>
  <si>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</si>
  <si>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</si>
  <si>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</si>
  <si>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</si>
  <si>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</si>
  <si>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</si>
  <si>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</si>
  <si>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</si>
  <si>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</si>
  <si>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</si>
  <si>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</si>
  <si>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</si>
  <si>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</si>
  <si>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</si>
  <si>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</si>
  <si>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</si>
  <si>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</si>
  <si>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</si>
  <si>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</si>
  <si>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</si>
  <si>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</si>
  <si>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</si>
  <si>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</si>
  <si>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</si>
  <si>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</si>
  <si>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</si>
  <si>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</si>
  <si>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</si>
  <si>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</si>
  <si>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</si>
  <si>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</si>
  <si>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</si>
  <si>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</si>
  <si>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</si>
  <si>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</si>
  <si>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</si>
  <si>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</si>
  <si>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</si>
  <si>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</si>
  <si>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</si>
  <si>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</si>
  <si>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</si>
  <si>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</si>
  <si>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</si>
  <si>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</si>
  <si>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</si>
  <si>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</si>
  <si>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</si>
  <si>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</si>
  <si>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</si>
  <si>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</si>
  <si>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</si>
  <si>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</si>
  <si>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</si>
  <si>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</si>
  <si>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</si>
  <si>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</si>
  <si>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</si>
  <si>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</si>
  <si>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</si>
  <si>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</si>
  <si>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</si>
  <si>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</si>
  <si>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</si>
  <si>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</si>
  <si>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</si>
  <si>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</si>
  <si>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</si>
  <si>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</si>
  <si>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</si>
  <si>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</si>
  <si>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</si>
  <si>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</si>
  <si>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</si>
  <si>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</si>
  <si>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</si>
  <si>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</si>
  <si>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</si>
  <si>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</si>
  <si>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</si>
  <si>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</si>
  <si>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</si>
  <si>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</si>
  <si>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</si>
  <si>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</si>
  <si>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</si>
  <si>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</si>
  <si>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</si>
  <si>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</si>
  <si>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</si>
  <si>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</si>
  <si>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</si>
  <si>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</si>
  <si>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</si>
  <si>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</si>
  <si>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</si>
  <si>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</si>
  <si>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</si>
  <si>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</si>
  <si>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</si>
  <si>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</si>
  <si>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</si>
  <si>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</si>
  <si>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</si>
  <si>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</si>
  <si>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</si>
  <si>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</si>
  <si>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</si>
  <si>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</si>
  <si>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</si>
  <si>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</si>
  <si>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</si>
  <si>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</si>
  <si>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</si>
  <si>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</si>
  <si>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</si>
  <si>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</si>
  <si>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</si>
  <si>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</si>
  <si>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</si>
  <si>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</si>
  <si>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</si>
  <si>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</si>
  <si>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</si>
  <si>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</si>
  <si>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</si>
  <si>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</si>
  <si>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</si>
  <si>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</si>
  <si>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</si>
  <si>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</si>
  <si>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</si>
  <si>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</si>
  <si>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</si>
  <si>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</si>
  <si>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</si>
  <si>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</si>
  <si>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</si>
  <si>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</si>
  <si>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</si>
  <si>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</si>
  <si>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</si>
  <si>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</si>
  <si>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</si>
  <si>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</si>
  <si>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</si>
  <si>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</si>
  <si>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</si>
  <si>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</si>
  <si>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</si>
  <si>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</si>
  <si>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</si>
  <si>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</si>
  <si>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</si>
  <si>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</si>
  <si>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</si>
  <si>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</si>
  <si>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</si>
  <si>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</si>
  <si>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</si>
  <si>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</si>
  <si>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</si>
  <si>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</si>
  <si>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</si>
  <si>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</si>
  <si>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</si>
  <si>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</si>
  <si>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</si>
  <si>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</si>
  <si>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</si>
  <si>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</si>
  <si>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</si>
  <si>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</si>
  <si>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</si>
  <si>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</si>
  <si>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</si>
  <si>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</si>
  <si>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</si>
  <si>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</si>
  <si>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</si>
  <si>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</si>
  <si>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</si>
  <si>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</si>
  <si>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</si>
  <si>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</si>
  <si>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</si>
  <si>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</si>
  <si>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</si>
  <si>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</si>
  <si>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</si>
  <si>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</si>
  <si>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</si>
  <si>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</si>
  <si>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</si>
  <si>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</si>
  <si>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</si>
  <si>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</si>
  <si>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</si>
  <si>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</si>
  <si>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</si>
  <si>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</si>
  <si>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</si>
  <si>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</si>
  <si>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</si>
  <si>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</si>
  <si>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</si>
  <si>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</si>
  <si>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</si>
  <si>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</si>
  <si>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</si>
  <si>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</si>
  <si>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</si>
  <si>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</si>
  <si>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</si>
  <si>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</si>
  <si>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</si>
  <si>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</si>
  <si>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</si>
  <si>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</si>
  <si>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</si>
  <si>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</si>
  <si>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</si>
  <si>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</si>
  <si>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</si>
  <si>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</si>
  <si>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</si>
  <si>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</si>
  <si>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</si>
  <si>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</si>
  <si>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</si>
  <si>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</si>
  <si>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</si>
  <si>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</si>
  <si>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</si>
  <si>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</si>
  <si>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</si>
  <si>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</si>
  <si>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</si>
  <si>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</si>
  <si>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</si>
  <si>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</si>
  <si>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</si>
  <si>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</si>
  <si>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</si>
  <si>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</si>
  <si>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</si>
  <si>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</si>
  <si>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</si>
  <si>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</si>
  <si>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</si>
  <si>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</si>
  <si>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</si>
  <si>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</si>
  <si>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</si>
  <si>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</si>
  <si>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</si>
  <si>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</si>
  <si>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</si>
  <si>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</si>
  <si>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</si>
  <si>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</si>
  <si>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</si>
  <si>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</si>
  <si>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</si>
  <si>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</si>
  <si>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</si>
  <si>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</si>
  <si>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</si>
  <si>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</si>
  <si>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</si>
  <si>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</si>
  <si>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</si>
  <si>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</si>
  <si>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</si>
  <si>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</si>
  <si>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</si>
  <si>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</si>
  <si>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</si>
  <si>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</si>
  <si>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</si>
  <si>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</si>
  <si>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</si>
  <si>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</si>
  <si>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</si>
  <si>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</si>
  <si>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</si>
  <si>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</si>
  <si>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</si>
  <si>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</si>
  <si>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</si>
  <si>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</si>
  <si>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</si>
  <si>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</si>
  <si>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</si>
  <si>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</si>
  <si>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</si>
  <si>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</si>
  <si>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</si>
  <si>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</si>
  <si>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</si>
  <si>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</si>
  <si>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</si>
  <si>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</si>
  <si>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</si>
  <si>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</si>
  <si>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</si>
  <si>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</si>
  <si>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</si>
  <si>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</si>
  <si>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</si>
  <si>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</si>
  <si>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</si>
  <si>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</si>
  <si>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</si>
  <si>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</si>
  <si>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</si>
  <si>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</si>
  <si>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</si>
  <si>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</si>
  <si>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</si>
  <si>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</si>
  <si>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</si>
  <si>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</si>
  <si>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</si>
  <si>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</si>
  <si>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</si>
  <si>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</si>
  <si>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</si>
  <si>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</si>
  <si>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</si>
  <si>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</si>
  <si>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</si>
  <si>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</si>
  <si>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</si>
  <si>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</si>
  <si>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</si>
  <si>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</si>
  <si>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</si>
  <si>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</si>
  <si>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</si>
  <si>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</si>
  <si>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</si>
  <si>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</si>
  <si>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</si>
  <si>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</si>
  <si>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</si>
  <si>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</si>
  <si>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</si>
  <si>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</si>
  <si>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</si>
  <si>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</si>
  <si>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</si>
  <si>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</si>
  <si>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</si>
  <si>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</si>
  <si>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</si>
  <si>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</si>
  <si>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</si>
  <si>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</si>
  <si>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</si>
  <si>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</si>
  <si>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</si>
  <si>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</si>
  <si>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</si>
  <si>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</si>
  <si>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</si>
  <si>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</si>
  <si>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</si>
  <si>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</si>
  <si>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</si>
  <si>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</si>
  <si>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</si>
  <si>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</si>
  <si>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</si>
  <si>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</si>
  <si>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</si>
  <si>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</si>
  <si>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</si>
  <si>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</si>
  <si>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</si>
  <si>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</si>
  <si>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</si>
  <si>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</si>
  <si>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</si>
  <si>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</si>
  <si>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</si>
  <si>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</si>
  <si>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</si>
  <si>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</si>
  <si>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</si>
  <si>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</si>
  <si>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</si>
  <si>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</si>
  <si>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</si>
  <si>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</si>
  <si>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</si>
  <si>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</si>
  <si>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</si>
  <si>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</si>
  <si>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</si>
  <si>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</si>
  <si>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</si>
  <si>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</si>
  <si>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</si>
  <si>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</si>
  <si>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</si>
  <si>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</si>
  <si>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</si>
  <si>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</si>
  <si>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</si>
  <si>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</si>
  <si>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</si>
  <si>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</si>
  <si>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</si>
  <si>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</si>
  <si>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</si>
  <si>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</si>
  <si>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</si>
  <si>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</si>
  <si>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</si>
  <si>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</si>
  <si>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</si>
  <si>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</si>
  <si>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</si>
  <si>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</si>
  <si>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</si>
  <si>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</si>
  <si>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</si>
  <si>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</si>
  <si>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</si>
  <si>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</si>
  <si>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</si>
  <si>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</si>
  <si>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</si>
  <si>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</si>
  <si>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</si>
  <si>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</si>
  <si>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</si>
  <si>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</si>
  <si>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</si>
  <si>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</si>
  <si>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</si>
  <si>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</si>
  <si>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</si>
  <si>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</si>
  <si>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</si>
  <si>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</si>
  <si>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</si>
  <si>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</si>
  <si>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</si>
  <si>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</si>
  <si>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</si>
  <si>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</si>
  <si>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</si>
  <si>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</si>
  <si>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</si>
  <si>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</si>
  <si>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</si>
  <si>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</si>
  <si>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</si>
  <si>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</si>
  <si>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</si>
  <si>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</si>
  <si>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</si>
  <si>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</si>
  <si>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</si>
  <si>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</si>
  <si>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</si>
  <si>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</si>
  <si>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</si>
  <si>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</si>
  <si>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</si>
  <si>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</si>
  <si>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</si>
  <si>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</si>
  <si>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</si>
  <si>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</si>
  <si>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</si>
  <si>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</si>
  <si>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</si>
  <si>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</si>
  <si>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</si>
  <si>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</si>
  <si>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</si>
  <si>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</si>
  <si>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</si>
  <si>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</si>
  <si>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</si>
  <si>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</si>
  <si>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</si>
  <si>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</si>
  <si>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</si>
  <si>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</si>
  <si>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</si>
  <si>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</si>
  <si>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</si>
  <si>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</si>
  <si>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</si>
  <si>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</si>
  <si>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</si>
  <si>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</si>
  <si>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</si>
  <si>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</si>
  <si>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</si>
  <si>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</si>
  <si>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</si>
  <si>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</si>
  <si>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</si>
  <si>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</si>
  <si>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</si>
  <si>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</si>
  <si>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</si>
  <si>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</si>
  <si>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</si>
  <si>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</si>
  <si>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</si>
  <si>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</si>
  <si>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</si>
  <si>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</si>
  <si>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</si>
  <si>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</si>
  <si>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</si>
  <si>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</si>
  <si>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</si>
  <si>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</si>
  <si>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</si>
  <si>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</si>
  <si>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</si>
  <si>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</si>
  <si>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</si>
  <si>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</si>
  <si>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</si>
  <si>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</si>
  <si>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</si>
  <si>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</si>
  <si>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</si>
  <si>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</si>
  <si>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</si>
  <si>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</si>
  <si>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</si>
  <si>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</si>
  <si>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</si>
  <si>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</si>
  <si>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</si>
  <si>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</si>
  <si>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</si>
  <si>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</si>
  <si>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</si>
  <si>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</si>
  <si>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</si>
  <si>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</si>
  <si>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</si>
  <si>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</si>
  <si>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</si>
  <si>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</si>
  <si>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</si>
  <si>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</si>
  <si>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</si>
  <si>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</si>
  <si>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</si>
  <si>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</si>
  <si>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</si>
  <si>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</si>
  <si>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</si>
  <si>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</si>
  <si>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</si>
  <si>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</si>
  <si>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</si>
  <si>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</si>
  <si>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</si>
  <si>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</si>
  <si>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</si>
  <si>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</si>
  <si>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</si>
  <si>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</si>
  <si>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</si>
  <si>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</si>
  <si>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</si>
  <si>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</si>
  <si>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</si>
  <si>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</si>
  <si>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</si>
  <si>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</si>
  <si>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</si>
  <si>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</si>
  <si>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</si>
  <si>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</si>
  <si>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</si>
  <si>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</si>
  <si>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</si>
  <si>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</si>
  <si>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</si>
  <si>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</si>
  <si>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</si>
  <si>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</si>
  <si>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</si>
  <si>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</si>
  <si>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</si>
  <si>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</si>
  <si>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</si>
  <si>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</si>
  <si>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</si>
  <si>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</si>
  <si>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</si>
  <si>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</si>
  <si>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</si>
  <si>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</si>
  <si>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</si>
  <si>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</si>
  <si>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</si>
  <si>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</si>
  <si>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</si>
  <si>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</si>
  <si>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</si>
  <si>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</si>
  <si>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</si>
  <si>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</si>
  <si>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</si>
  <si>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</si>
  <si>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</si>
  <si>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</si>
  <si>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</si>
  <si>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</si>
  <si>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</si>
  <si>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</si>
  <si>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</si>
  <si>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</si>
  <si>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</si>
  <si>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</si>
  <si>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</si>
  <si>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</si>
  <si>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</si>
  <si>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</si>
  <si>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</si>
  <si>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</si>
  <si>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</si>
  <si>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</si>
  <si>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</si>
  <si>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</si>
  <si>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</si>
  <si>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</si>
  <si>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</si>
  <si>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</si>
  <si>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</si>
  <si>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</si>
  <si>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</si>
  <si>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</si>
  <si>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</si>
  <si>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</si>
  <si>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</si>
  <si>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</si>
  <si>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</si>
  <si>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</si>
  <si>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</si>
  <si>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</si>
  <si>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</si>
  <si>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</si>
  <si>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</si>
  <si>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</si>
  <si>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</si>
  <si>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</si>
  <si>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</si>
  <si>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</si>
  <si>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</si>
  <si>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</si>
  <si>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</si>
  <si>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</si>
  <si>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</si>
  <si>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</si>
  <si>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</si>
  <si>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</si>
  <si>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</si>
  <si>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</si>
  <si>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</si>
  <si>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</si>
  <si>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</si>
  <si>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</si>
  <si>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</si>
  <si>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</si>
  <si>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</si>
  <si>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</si>
  <si>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</si>
  <si>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</si>
  <si>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</si>
  <si>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</si>
  <si>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</si>
  <si>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</si>
  <si>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</si>
  <si>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</si>
  <si>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</si>
  <si>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</si>
  <si>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</si>
  <si>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</si>
  <si>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</si>
  <si>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</si>
  <si>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</si>
  <si>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</si>
  <si>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</si>
  <si>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</si>
  <si>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</si>
  <si>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</si>
  <si>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</si>
  <si>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</si>
  <si>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</si>
  <si>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</si>
  <si>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</si>
  <si>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</si>
  <si>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</si>
  <si>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</si>
  <si>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</si>
  <si>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</si>
  <si>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</si>
  <si>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</si>
  <si>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</si>
  <si>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</si>
  <si>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</si>
  <si>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</si>
  <si>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</si>
  <si>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</si>
  <si>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</si>
  <si>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</si>
  <si>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</si>
  <si>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</si>
  <si>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</si>
  <si>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</si>
  <si>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</si>
  <si>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</si>
  <si>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</si>
  <si>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</si>
  <si>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</si>
  <si>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</si>
  <si>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</si>
  <si>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</si>
  <si>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</si>
  <si>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</si>
  <si>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</si>
  <si>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</si>
  <si>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</si>
  <si>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</si>
  <si>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</si>
  <si>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</si>
  <si>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</si>
  <si>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</si>
  <si>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</si>
  <si>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</si>
  <si>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</si>
  <si>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</si>
  <si>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</si>
  <si>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</si>
  <si>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</si>
  <si>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</si>
  <si>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</si>
  <si>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</si>
  <si>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</si>
  <si>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</si>
  <si>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</si>
  <si>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</si>
  <si>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</si>
  <si>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</si>
  <si>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</si>
  <si>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</si>
  <si>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</si>
  <si>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</si>
  <si>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</si>
  <si>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</si>
  <si>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</si>
  <si>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</si>
  <si>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</si>
  <si>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</si>
  <si>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</si>
  <si>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</si>
  <si>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</si>
  <si>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</si>
  <si>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</si>
  <si>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</si>
  <si>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</si>
  <si>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</si>
  <si>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</si>
  <si>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</si>
  <si>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</si>
  <si>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</si>
  <si>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</si>
  <si>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</si>
  <si>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</si>
  <si>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</si>
  <si>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</si>
  <si>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</si>
  <si>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</si>
  <si>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</si>
  <si>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</si>
  <si>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</si>
  <si>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</si>
  <si>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</si>
  <si>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</si>
  <si>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</si>
  <si>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</si>
  <si>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</si>
  <si>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</si>
  <si>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</si>
  <si>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</si>
  <si>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</si>
  <si>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</si>
  <si>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</si>
  <si>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</si>
  <si>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</si>
  <si>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</si>
  <si>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</si>
  <si>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</si>
  <si>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</si>
  <si>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</si>
  <si>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</si>
  <si>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</si>
  <si>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</si>
  <si>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</si>
  <si>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</si>
  <si>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</si>
  <si>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</si>
  <si>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</si>
  <si>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</si>
  <si>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</si>
  <si>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</si>
  <si>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</si>
  <si>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</si>
  <si>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</si>
  <si>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</si>
  <si>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</si>
  <si>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</si>
  <si>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</si>
  <si>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</si>
  <si>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</si>
  <si>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</si>
  <si>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</si>
  <si>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</si>
  <si>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</si>
  <si>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</si>
  <si>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</si>
  <si>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</si>
  <si>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</si>
  <si>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</si>
  <si>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</si>
  <si>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</si>
  <si>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</si>
  <si>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</si>
  <si>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</si>
  <si>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</si>
  <si>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</si>
  <si>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</si>
  <si>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</si>
  <si>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</si>
  <si>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</si>
  <si>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</si>
  <si>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</si>
  <si>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</si>
  <si>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</si>
  <si>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</si>
  <si>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</si>
  <si>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</si>
  <si>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</si>
  <si>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</si>
  <si>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</si>
  <si>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</si>
  <si>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</si>
  <si>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</si>
  <si>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</si>
  <si>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</si>
  <si>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</si>
  <si>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</si>
  <si>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</si>
  <si>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</si>
  <si>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</si>
  <si>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</si>
  <si>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</si>
  <si>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</si>
  <si>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</si>
  <si>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</si>
  <si>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</si>
  <si>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</si>
  <si>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</si>
  <si>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</si>
  <si>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</si>
  <si>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</si>
  <si>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</si>
  <si>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</si>
  <si>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</si>
  <si>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</si>
  <si>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</si>
  <si>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</si>
  <si>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</si>
  <si>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</si>
  <si>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</si>
  <si>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</si>
  <si>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</si>
  <si>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</si>
  <si>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</si>
  <si>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</si>
  <si>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</si>
  <si>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</si>
  <si>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</si>
  <si>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</si>
  <si>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</si>
  <si>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</si>
  <si>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</si>
  <si>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</si>
  <si>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</si>
  <si>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</si>
  <si>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</si>
  <si>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</si>
  <si>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</si>
  <si>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</si>
  <si>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</si>
  <si>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</si>
  <si>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</si>
  <si>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</si>
  <si>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</si>
  <si>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</si>
  <si>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</si>
  <si>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</si>
  <si>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</si>
  <si>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</si>
  <si>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</si>
  <si>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</si>
  <si>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</si>
  <si>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</si>
  <si>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</si>
  <si>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</si>
  <si>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</si>
  <si>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</si>
  <si>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</si>
  <si>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</si>
  <si>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</si>
  <si>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</si>
  <si>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</si>
  <si>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</si>
  <si>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</si>
  <si>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</si>
  <si>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</si>
  <si>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</si>
  <si>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</si>
  <si>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</si>
  <si>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</si>
  <si>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</si>
  <si>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</si>
  <si>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</si>
  <si>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</si>
  <si>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</si>
  <si>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</si>
  <si>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</si>
  <si>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</si>
  <si>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</si>
  <si>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</si>
  <si>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</si>
  <si>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</si>
  <si>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</si>
  <si>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</si>
  <si>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</si>
  <si>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</si>
  <si>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</si>
  <si>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</si>
  <si>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</si>
  <si>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</si>
  <si>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</si>
  <si>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</si>
  <si>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</si>
  <si>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</si>
  <si>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</si>
  <si>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</si>
  <si>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</si>
  <si>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</si>
  <si>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</si>
  <si>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</si>
  <si>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</si>
  <si>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</si>
  <si>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</si>
  <si>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</si>
  <si>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</si>
  <si>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</si>
  <si>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</si>
  <si>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</si>
  <si>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</si>
  <si>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</si>
  <si>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</si>
  <si>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</si>
  <si>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</si>
  <si>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</si>
  <si>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</si>
  <si>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</si>
  <si>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</si>
  <si>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</si>
  <si>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</si>
  <si>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</si>
  <si>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</si>
  <si>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</si>
  <si>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</si>
  <si>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</si>
  <si>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</si>
  <si>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</si>
  <si>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</si>
  <si>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</si>
  <si>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</si>
  <si>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</si>
  <si>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</si>
  <si>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</si>
  <si>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</si>
  <si>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</si>
  <si>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</si>
  <si>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</si>
  <si>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</si>
  <si>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</si>
  <si>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</si>
  <si>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</si>
  <si>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</si>
  <si>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</si>
  <si>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</si>
  <si>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</si>
  <si>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</si>
  <si>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</si>
  <si>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</si>
  <si>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</si>
  <si>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</si>
  <si>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</si>
  <si>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</si>
  <si>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</si>
  <si>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</si>
  <si>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</si>
  <si>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</si>
  <si>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</si>
  <si>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</si>
  <si>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</si>
  <si>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</si>
  <si>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</si>
  <si>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</si>
  <si>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</si>
  <si>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</si>
  <si>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</si>
  <si>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</si>
  <si>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</si>
  <si>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</si>
  <si>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</si>
  <si>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</si>
  <si>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</si>
  <si>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</si>
  <si>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</si>
  <si>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</si>
  <si>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</si>
  <si>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</si>
  <si>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</si>
  <si>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</si>
  <si>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</si>
  <si>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</si>
  <si>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</si>
  <si>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</si>
  <si>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</si>
  <si>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</si>
  <si>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</si>
  <si>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</si>
  <si>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</si>
  <si>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</si>
  <si>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</si>
  <si>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</si>
  <si>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</si>
  <si>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</si>
  <si>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</si>
  <si>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</si>
  <si>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</si>
  <si>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</si>
  <si>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</si>
  <si>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</si>
  <si>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</si>
  <si>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</si>
  <si>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</si>
  <si>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</si>
  <si>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</si>
  <si>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</si>
  <si>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</si>
  <si>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</si>
  <si>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</si>
  <si>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</si>
  <si>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</si>
  <si>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</si>
  <si>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</si>
  <si>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</si>
  <si>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</si>
  <si>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</si>
  <si>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</si>
  <si>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</si>
  <si>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</si>
  <si>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</si>
  <si>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</si>
  <si>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</si>
  <si>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</si>
  <si>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</si>
  <si>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</si>
  <si>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</si>
  <si>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</si>
  <si>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</si>
  <si>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</si>
  <si>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</si>
  <si>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</si>
  <si>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</si>
  <si>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</si>
  <si>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</si>
  <si>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</si>
  <si>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</si>
  <si>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</si>
  <si>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</si>
  <si>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</si>
  <si>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</si>
  <si>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</si>
  <si>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</si>
  <si>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</si>
  <si>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</si>
  <si>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</si>
  <si>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</si>
  <si>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</si>
  <si>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</si>
  <si>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</si>
  <si>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</si>
  <si>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</si>
  <si>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</si>
  <si>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</si>
  <si>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</si>
  <si>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</si>
  <si>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</si>
  <si>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</si>
  <si>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</si>
  <si>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</si>
  <si>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</si>
  <si>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</si>
  <si>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</si>
  <si>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</si>
  <si>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</si>
  <si>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</si>
  <si>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</si>
  <si>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</si>
  <si>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</si>
  <si>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</si>
  <si>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</si>
  <si>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</si>
  <si>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</si>
  <si>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</si>
  <si>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</si>
  <si>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</si>
  <si>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</si>
  <si>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</si>
  <si>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</si>
  <si>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</si>
  <si>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</si>
  <si>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</si>
  <si>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</si>
  <si>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</si>
  <si>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</si>
  <si>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</si>
  <si>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</si>
  <si>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</si>
  <si>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</si>
  <si>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</si>
  <si>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</si>
  <si>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</si>
  <si>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</si>
  <si>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</si>
  <si>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</si>
  <si>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</si>
  <si>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</si>
  <si>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</si>
  <si>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</si>
  <si>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</si>
  <si>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</si>
  <si>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</si>
  <si>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</si>
  <si>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</si>
  <si>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</si>
  <si>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</si>
  <si>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</si>
  <si>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</si>
  <si>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</si>
  <si>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</si>
  <si>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</si>
  <si>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</si>
  <si>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</si>
  <si>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</si>
  <si>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</si>
  <si>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</si>
  <si>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</si>
  <si>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</si>
  <si>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</si>
  <si>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</si>
  <si>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</si>
  <si>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</si>
  <si>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</si>
  <si>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</si>
  <si>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</si>
  <si>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</si>
  <si>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</si>
  <si>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</si>
  <si>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</si>
  <si>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</si>
  <si>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</si>
  <si>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</si>
  <si>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</si>
  <si>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</si>
  <si>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</si>
  <si>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</si>
  <si>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</si>
  <si>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</si>
  <si>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</si>
  <si>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</si>
  <si>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</si>
  <si>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</si>
  <si>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</si>
  <si>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</si>
  <si>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</si>
  <si>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</si>
  <si>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</si>
  <si>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</si>
  <si>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</si>
  <si>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</si>
  <si>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</si>
  <si>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</si>
  <si>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</si>
  <si>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</si>
  <si>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</si>
  <si>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</si>
  <si>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</si>
  <si>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</si>
  <si>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</si>
  <si>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</si>
  <si>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</si>
  <si>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</si>
  <si>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</si>
  <si>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</si>
  <si>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</si>
  <si>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</si>
  <si>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</si>
  <si>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</si>
  <si>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</si>
  <si>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</si>
  <si>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</si>
  <si>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</si>
  <si>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</si>
  <si>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</si>
  <si>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</si>
  <si>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</si>
  <si>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</si>
  <si>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</si>
  <si>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</si>
  <si>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</si>
  <si>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</si>
  <si>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</si>
  <si>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</si>
  <si>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</si>
  <si>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</si>
  <si>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</si>
  <si>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</si>
  <si>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</si>
  <si>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</si>
  <si>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</si>
  <si>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</si>
  <si>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</si>
  <si>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</si>
  <si>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</si>
  <si>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</si>
  <si>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</si>
  <si>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</si>
  <si>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</si>
  <si>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</si>
  <si>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</si>
  <si>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</si>
  <si>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</si>
  <si>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</si>
  <si>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</si>
  <si>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</si>
  <si>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</si>
  <si>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</si>
  <si>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</si>
  <si>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</si>
  <si>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</si>
  <si>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</si>
  <si>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</si>
  <si>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</si>
  <si>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</si>
  <si>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</si>
  <si>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</si>
  <si>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</si>
  <si>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</si>
  <si>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</si>
  <si>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</si>
  <si>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</si>
  <si>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</si>
  <si>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</si>
  <si>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</si>
  <si>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</si>
  <si>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</si>
  <si>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</si>
  <si>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</si>
  <si>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</si>
  <si>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</si>
  <si>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</si>
  <si>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</si>
  <si>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</si>
  <si>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</si>
  <si>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</si>
  <si>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</si>
  <si>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</si>
  <si>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</si>
  <si>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</si>
  <si>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</si>
  <si>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</si>
  <si>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</si>
  <si>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</si>
  <si>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</si>
  <si>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</si>
  <si>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</si>
  <si>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</si>
  <si>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</si>
  <si>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</si>
  <si>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</si>
  <si>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</si>
  <si>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</si>
  <si>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</si>
  <si>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</si>
  <si>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</si>
  <si>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</si>
  <si>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</si>
  <si>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</si>
  <si>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</si>
  <si>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</si>
  <si>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</si>
  <si>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</si>
  <si>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</si>
  <si>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</si>
  <si>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</si>
  <si>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</si>
  <si>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</si>
  <si>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</si>
  <si>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</si>
  <si>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</si>
  <si>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</si>
  <si>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</si>
  <si>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</si>
  <si>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</si>
  <si>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</si>
  <si>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</si>
  <si>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</si>
  <si>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</si>
  <si>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</si>
  <si>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</si>
  <si>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</si>
  <si>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</si>
  <si>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</si>
  <si>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</si>
  <si>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</si>
  <si>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</si>
  <si>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</si>
  <si>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</si>
  <si>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</si>
  <si>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</si>
  <si>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</si>
  <si>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</si>
  <si>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</si>
  <si>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</si>
  <si>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</si>
  <si>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</si>
  <si>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</si>
  <si>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</si>
  <si>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</si>
  <si>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</si>
  <si>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</si>
  <si>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</si>
  <si>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</si>
  <si>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</si>
  <si>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</si>
  <si>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</si>
  <si>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</si>
  <si>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</si>
  <si>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</si>
  <si>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</si>
  <si>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</si>
  <si>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</si>
  <si>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</si>
  <si>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</si>
  <si>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</si>
  <si>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</si>
  <si>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</si>
  <si>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</si>
  <si>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</si>
  <si>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</si>
  <si>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</si>
  <si>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</si>
  <si>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</si>
  <si>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</si>
  <si>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</si>
  <si>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</si>
  <si>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</si>
  <si>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</si>
  <si>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</si>
  <si>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</si>
  <si>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</si>
  <si>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</si>
  <si>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</si>
  <si>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</si>
  <si>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</si>
  <si>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</si>
  <si>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</si>
  <si>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</si>
  <si>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</si>
  <si>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</si>
  <si>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</si>
  <si>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</si>
  <si>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</si>
  <si>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</si>
  <si>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</si>
  <si>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</si>
  <si>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</si>
  <si>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</si>
  <si>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</si>
  <si>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</si>
  <si>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</si>
  <si>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</si>
  <si>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</si>
  <si>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</si>
  <si>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</si>
  <si>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</si>
  <si>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</si>
  <si>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</si>
  <si>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</si>
  <si>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</si>
  <si>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</si>
  <si>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</si>
  <si>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</si>
  <si>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</si>
  <si>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</si>
  <si>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</si>
  <si>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</si>
  <si>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</si>
  <si>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</si>
  <si>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</si>
  <si>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</si>
  <si>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</si>
  <si>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</si>
  <si>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</si>
  <si>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</si>
  <si>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</si>
  <si>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</si>
  <si>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</si>
  <si>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</si>
  <si>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</si>
  <si>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</si>
  <si>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</si>
  <si>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</si>
  <si>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</si>
  <si>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</si>
  <si>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</si>
  <si>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</si>
  <si>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</si>
  <si>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</si>
  <si>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</si>
  <si>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</si>
  <si>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</si>
  <si>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</si>
  <si>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</si>
  <si>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</si>
  <si>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</si>
  <si>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</si>
  <si>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</si>
  <si>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</si>
  <si>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</si>
  <si>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</si>
  <si>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</si>
  <si>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</si>
  <si>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</si>
  <si>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</si>
  <si>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</si>
  <si>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</si>
  <si>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</si>
  <si>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</si>
  <si>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</si>
  <si>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</si>
  <si>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</si>
  <si>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</si>
  <si>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</si>
  <si>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</si>
  <si>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</si>
  <si>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</si>
  <si>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</si>
  <si>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</si>
  <si>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</si>
  <si>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</si>
  <si>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</si>
  <si>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</si>
  <si>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</si>
  <si>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</si>
  <si>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</si>
  <si>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</si>
  <si>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</si>
  <si>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</si>
  <si>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</si>
  <si>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</si>
  <si>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</si>
  <si>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</si>
  <si>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</si>
  <si>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</si>
  <si>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</si>
  <si>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</si>
  <si>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</si>
  <si>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</si>
  <si>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</si>
  <si>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</si>
  <si>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</si>
  <si>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</si>
  <si>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</si>
  <si>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</si>
  <si>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</si>
  <si>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</si>
  <si>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</si>
  <si>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</si>
  <si>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</si>
  <si>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</si>
  <si>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</si>
  <si>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</si>
  <si>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</si>
  <si>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</si>
  <si>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</si>
  <si>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</si>
  <si>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</si>
  <si>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</si>
  <si>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</si>
  <si>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</si>
  <si>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</si>
  <si>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</si>
  <si>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</si>
  <si>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</si>
  <si>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</si>
  <si>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</si>
  <si>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</si>
  <si>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</si>
  <si>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</si>
  <si>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</si>
  <si>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</si>
  <si>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</si>
  <si>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</si>
  <si>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</si>
  <si>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</si>
  <si>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</si>
  <si>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</si>
  <si>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</si>
  <si>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</si>
  <si>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</si>
  <si>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</si>
  <si>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</si>
  <si>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</si>
  <si>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</si>
  <si>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</si>
  <si>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</si>
  <si>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</si>
  <si>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</si>
  <si>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</si>
  <si>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</si>
  <si>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</si>
  <si>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</si>
  <si>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</si>
  <si>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</si>
  <si>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</si>
  <si>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</si>
  <si>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</si>
  <si>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</si>
  <si>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</si>
  <si>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</si>
  <si>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</si>
  <si>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</si>
  <si>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</si>
  <si>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</si>
  <si>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</si>
  <si>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</si>
  <si>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</si>
  <si>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</si>
  <si>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</si>
  <si>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</si>
  <si>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</si>
  <si>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</si>
  <si>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</si>
  <si>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</si>
  <si>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</si>
  <si>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</si>
  <si>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</si>
  <si>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</si>
  <si>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</si>
  <si>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</si>
  <si>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</si>
  <si>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</si>
  <si>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</si>
  <si>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</si>
  <si>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</si>
  <si>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</si>
  <si>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</si>
  <si>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</si>
  <si>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</si>
  <si>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</si>
  <si>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</si>
  <si>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</si>
  <si>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</si>
  <si>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</si>
  <si>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</si>
  <si>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</si>
  <si>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</si>
  <si>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</si>
  <si>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</si>
  <si>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</si>
  <si>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</si>
  <si>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</si>
  <si>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</si>
  <si>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</si>
  <si>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</si>
  <si>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</si>
  <si>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</si>
  <si>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</si>
  <si>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</si>
  <si>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</si>
  <si>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</si>
  <si>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</si>
  <si>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</si>
  <si>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</si>
  <si>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</si>
  <si>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</si>
  <si>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</si>
  <si>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</si>
  <si>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</si>
  <si>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</si>
  <si>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</si>
  <si>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</si>
  <si>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</si>
  <si>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</si>
  <si>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</si>
  <si>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</si>
  <si>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</si>
  <si>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</si>
  <si>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</si>
  <si>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</si>
  <si>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</si>
  <si>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</si>
  <si>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</si>
  <si>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</si>
  <si>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</si>
  <si>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</si>
  <si>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</si>
  <si>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</si>
  <si>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</si>
  <si>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</si>
  <si>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</si>
  <si>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</si>
  <si>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</si>
  <si>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</si>
  <si>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</si>
  <si>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</si>
  <si>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</si>
  <si>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</si>
  <si>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</si>
  <si>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</si>
  <si>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</si>
  <si>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</si>
  <si>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</si>
  <si>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</si>
  <si>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</si>
  <si>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</si>
  <si>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</si>
  <si>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</si>
  <si>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</si>
  <si>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</si>
  <si>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</si>
  <si>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</si>
  <si>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</si>
  <si>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</si>
  <si>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</si>
  <si>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</si>
  <si>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</si>
  <si>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</si>
  <si>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</si>
  <si>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</si>
  <si>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</si>
  <si>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</si>
  <si>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</si>
  <si>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</si>
  <si>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</si>
  <si>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</si>
  <si>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</si>
  <si>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</si>
  <si>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</si>
  <si>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</si>
  <si>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</si>
  <si>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</si>
  <si>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</si>
  <si>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</si>
  <si>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</si>
  <si>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</si>
  <si>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</si>
  <si>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</si>
  <si>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</si>
  <si>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</si>
  <si>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</si>
  <si>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</si>
  <si>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</si>
  <si>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</si>
  <si>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</si>
  <si>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</si>
  <si>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</si>
  <si>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</si>
  <si>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</si>
  <si>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</si>
  <si>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</si>
  <si>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</si>
  <si>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</si>
  <si>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</si>
  <si>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</si>
  <si>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</si>
  <si>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</si>
  <si>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</si>
  <si>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</si>
  <si>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</si>
  <si>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</si>
  <si>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</si>
  <si>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</si>
  <si>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</si>
  <si>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</si>
  <si>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</si>
  <si>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</si>
  <si>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</si>
  <si>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</si>
  <si>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</si>
  <si>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</si>
  <si>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</si>
  <si>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</si>
  <si>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</si>
  <si>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</si>
  <si>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</si>
  <si>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</si>
  <si>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</si>
  <si>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</si>
  <si>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</si>
  <si>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</si>
  <si>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</si>
  <si>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</si>
  <si>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</si>
  <si>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</si>
  <si>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</si>
  <si>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</si>
  <si>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</si>
  <si>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</si>
  <si>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</si>
  <si>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</si>
  <si>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</si>
  <si>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</si>
  <si>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</si>
  <si>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</si>
  <si>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</si>
  <si>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</si>
  <si>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</si>
  <si>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</si>
  <si>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</si>
  <si>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</si>
  <si>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</si>
  <si>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</si>
  <si>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</si>
  <si>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</si>
  <si>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</si>
  <si>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</si>
  <si>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</si>
  <si>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</si>
  <si>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</si>
  <si>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</si>
  <si>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</si>
  <si>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</si>
  <si>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</si>
  <si>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</si>
  <si>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</si>
  <si>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</si>
  <si>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</si>
  <si>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</si>
  <si>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</si>
  <si>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</si>
  <si>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</si>
  <si>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</si>
  <si>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</si>
  <si>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</si>
  <si>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</si>
  <si>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</si>
  <si>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</si>
  <si>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</si>
  <si>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</si>
  <si>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</si>
  <si>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</si>
  <si>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</si>
  <si>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</si>
  <si>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</si>
  <si>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</si>
  <si>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</si>
  <si>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</si>
  <si>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</si>
  <si>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</si>
  <si>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</si>
  <si>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</si>
  <si>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</si>
  <si>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</si>
  <si>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</si>
  <si>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</si>
  <si>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</si>
  <si>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</si>
  <si>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</si>
  <si>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</si>
  <si>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</si>
  <si>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</si>
  <si>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</si>
  <si>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</si>
  <si>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</si>
  <si>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</si>
  <si>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</si>
  <si>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</si>
  <si>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</si>
  <si>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</si>
  <si>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</si>
  <si>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</si>
  <si>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</si>
  <si>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</si>
  <si>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</si>
  <si>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</si>
  <si>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</si>
  <si>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</si>
  <si>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</si>
  <si>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</si>
  <si>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</si>
  <si>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</si>
  <si>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</si>
  <si>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</si>
  <si>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</si>
  <si>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</si>
  <si>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</si>
  <si>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</si>
  <si>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</si>
  <si>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</si>
  <si>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</si>
  <si>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</si>
  <si>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</si>
  <si>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</si>
  <si>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</si>
  <si>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</si>
  <si>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</si>
  <si>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</si>
  <si>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</si>
  <si>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</si>
  <si>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</si>
  <si>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</si>
  <si>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</si>
  <si>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</si>
  <si>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</si>
  <si>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</si>
  <si>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</si>
  <si>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</si>
  <si>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</si>
  <si>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</si>
  <si>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</si>
  <si>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</si>
  <si>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</si>
  <si>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</si>
  <si>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</si>
  <si>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</si>
  <si>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</si>
  <si>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</si>
  <si>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</si>
  <si>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</si>
  <si>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</si>
  <si>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</si>
  <si>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</si>
  <si>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</si>
  <si>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</si>
  <si>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</si>
  <si>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</si>
  <si>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</si>
  <si>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</si>
  <si>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</si>
  <si>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</si>
  <si>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</si>
  <si>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</si>
  <si>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</si>
  <si>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</si>
  <si>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</si>
  <si>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</si>
  <si>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</si>
  <si>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</si>
  <si>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</si>
  <si>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</si>
  <si>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</si>
  <si>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</si>
  <si>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</si>
  <si>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</si>
  <si>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</si>
  <si>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</si>
  <si>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</si>
  <si>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</si>
  <si>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</si>
  <si>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</si>
  <si>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</si>
  <si>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</si>
  <si>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</si>
  <si>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</si>
  <si>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</si>
  <si>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</si>
  <si>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</si>
  <si>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</si>
  <si>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</si>
  <si>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</si>
  <si>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</si>
  <si>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</si>
  <si>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</si>
  <si>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</si>
  <si>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</si>
  <si>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</si>
  <si>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</si>
  <si>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</si>
  <si>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</si>
  <si>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</si>
  <si>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</si>
  <si>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</si>
  <si>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</si>
  <si>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</si>
  <si>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</si>
  <si>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</si>
  <si>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</si>
  <si>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</si>
  <si>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</si>
  <si>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</si>
  <si>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</si>
  <si>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</si>
  <si>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</si>
  <si>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</si>
  <si>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</si>
  <si>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</si>
  <si>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</si>
  <si>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</si>
  <si>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</si>
  <si>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</si>
  <si>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</si>
  <si>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</si>
  <si>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</si>
  <si>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</si>
  <si>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</si>
  <si>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</si>
  <si>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</si>
  <si>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</si>
  <si>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</si>
  <si>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</si>
  <si>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</si>
  <si>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</si>
  <si>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</si>
  <si>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</si>
  <si>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</si>
  <si>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</si>
  <si>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</si>
  <si>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</si>
  <si>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</si>
  <si>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</si>
  <si>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</si>
  <si>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</si>
  <si>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</si>
  <si>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</si>
  <si>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</si>
  <si>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</si>
  <si>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</si>
  <si>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</si>
  <si>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</si>
  <si>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</si>
  <si>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</si>
  <si>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</si>
  <si>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</si>
  <si>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</si>
  <si>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</si>
  <si>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</si>
  <si>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</si>
  <si>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</si>
  <si>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</si>
  <si>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</si>
  <si>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</si>
  <si>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</si>
  <si>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</si>
  <si>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</si>
  <si>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</si>
  <si>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</si>
  <si>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</si>
  <si>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</si>
  <si>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</si>
  <si>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</si>
  <si>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</si>
  <si>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</si>
  <si>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</si>
  <si>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</si>
  <si>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</si>
  <si>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</si>
  <si>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</si>
  <si>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</si>
  <si>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</si>
  <si>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</si>
  <si>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</si>
  <si>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</si>
  <si>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</si>
  <si>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</si>
  <si>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</si>
  <si>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</si>
  <si>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</si>
  <si>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</si>
  <si>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</si>
  <si>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</si>
  <si>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</si>
  <si>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</si>
  <si>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</si>
  <si>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</si>
  <si>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</si>
  <si>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</si>
  <si>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</si>
  <si>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</si>
  <si>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</si>
  <si>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</si>
  <si>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</si>
  <si>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</si>
  <si>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</si>
  <si>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</si>
  <si>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</si>
  <si>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</si>
  <si>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</si>
  <si>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</si>
  <si>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</si>
  <si>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</si>
  <si>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</si>
  <si>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</si>
  <si>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</si>
  <si>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</si>
  <si>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</si>
  <si>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</si>
  <si>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</si>
  <si>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</si>
  <si>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</si>
  <si>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</si>
  <si>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</si>
  <si>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</si>
  <si>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</si>
  <si>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</si>
  <si>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</si>
  <si>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</si>
  <si>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</si>
  <si>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</si>
  <si>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</si>
  <si>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</si>
  <si>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</si>
  <si>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</si>
  <si>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</si>
  <si>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</si>
  <si>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</si>
  <si>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</si>
  <si>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</si>
  <si>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</si>
  <si>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</si>
  <si>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</si>
  <si>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</si>
  <si>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</si>
  <si>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</si>
  <si>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</si>
  <si>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</si>
  <si>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</si>
  <si>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</si>
  <si>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</si>
  <si>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</si>
  <si>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</si>
  <si>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</si>
  <si>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</si>
  <si>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</si>
  <si>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</si>
  <si>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</si>
  <si>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</si>
  <si>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</si>
  <si>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</si>
  <si>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</si>
  <si>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</si>
  <si>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</si>
  <si>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</si>
  <si>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</si>
  <si>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</si>
  <si>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</si>
  <si>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</si>
  <si>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</si>
  <si>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</si>
  <si>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</si>
  <si>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</si>
  <si>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</si>
  <si>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</si>
  <si>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</si>
  <si>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</si>
  <si>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</si>
  <si>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</si>
  <si>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</si>
  <si>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</si>
  <si>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</si>
  <si>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</si>
  <si>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</si>
  <si>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</si>
  <si>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</si>
  <si>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</si>
  <si>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</si>
  <si>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</si>
  <si>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</si>
  <si>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</si>
  <si>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</si>
  <si>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</si>
  <si>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</si>
  <si>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</si>
  <si>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</si>
  <si>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</si>
  <si>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</si>
  <si>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</si>
  <si>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</si>
  <si>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</si>
  <si>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</si>
  <si>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</si>
  <si>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</si>
  <si>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</si>
  <si>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</si>
  <si>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</si>
  <si>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</si>
  <si>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</si>
  <si>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</si>
  <si>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</si>
  <si>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</si>
  <si>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</si>
  <si>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</si>
  <si>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</si>
  <si>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</si>
  <si>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</si>
  <si>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</si>
  <si>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</si>
  <si>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</si>
  <si>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</si>
  <si>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</si>
  <si>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</si>
  <si>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</si>
  <si>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</si>
  <si>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</si>
  <si>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</si>
  <si>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</si>
  <si>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</si>
  <si>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</si>
  <si>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</si>
  <si>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</si>
  <si>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</si>
  <si>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</si>
  <si>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</si>
  <si>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</si>
  <si>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</si>
  <si>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</si>
  <si>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</si>
  <si>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</si>
  <si>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</si>
  <si>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</si>
  <si>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</si>
  <si>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</si>
  <si>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</si>
  <si>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</si>
  <si>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</si>
  <si>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</si>
  <si>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</si>
  <si>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</si>
  <si>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</si>
  <si>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</si>
  <si>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</si>
  <si>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</si>
  <si>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</si>
  <si>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</si>
  <si>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</si>
  <si>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</si>
  <si>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</si>
  <si>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</si>
  <si>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</si>
  <si>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</si>
  <si>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</si>
  <si>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</si>
  <si>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</si>
  <si>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</si>
  <si>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</si>
  <si>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</si>
  <si>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</si>
  <si>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</si>
  <si>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</si>
  <si>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</si>
  <si>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</si>
  <si>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</si>
  <si>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</si>
  <si>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</si>
  <si>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</si>
  <si>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</si>
  <si>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</si>
  <si>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</si>
  <si>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</si>
  <si>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</si>
  <si>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</si>
  <si>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</si>
  <si>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</si>
  <si>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</si>
  <si>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</si>
  <si>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</si>
  <si>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</si>
  <si>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</si>
  <si>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</si>
  <si>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</si>
  <si>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</si>
  <si>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</si>
  <si>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</si>
  <si>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</si>
  <si>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</si>
  <si>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</si>
  <si>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</si>
  <si>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</si>
  <si>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</si>
  <si>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</si>
  <si>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</si>
  <si>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</si>
  <si>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</si>
  <si>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</si>
  <si>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</si>
  <si>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</si>
  <si>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</si>
  <si>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</si>
  <si>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</si>
  <si>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</si>
  <si>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</si>
  <si>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</si>
  <si>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</si>
  <si>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</si>
  <si>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</si>
  <si>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</si>
  <si>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</si>
  <si>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</si>
  <si>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</si>
  <si>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</si>
  <si>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</si>
  <si>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</si>
  <si>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</si>
  <si>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</si>
  <si>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</si>
  <si>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</si>
  <si>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</si>
  <si>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</si>
  <si>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</si>
  <si>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</si>
  <si>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</si>
  <si>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</si>
  <si>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</si>
  <si>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</si>
  <si>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</si>
  <si>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</si>
  <si>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</si>
  <si>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</si>
  <si>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</si>
  <si>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</si>
  <si>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</si>
  <si>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</si>
  <si>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</si>
  <si>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</si>
  <si>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</si>
  <si>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</si>
  <si>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</si>
  <si>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</si>
  <si>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</si>
  <si>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</si>
  <si>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</si>
  <si>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</si>
  <si>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</si>
  <si>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</si>
  <si>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</si>
  <si>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</si>
  <si>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</si>
  <si>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</si>
  <si>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</si>
  <si>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</si>
  <si>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</si>
  <si>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</si>
  <si>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</si>
  <si>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</si>
  <si>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</si>
  <si>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</si>
  <si>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</si>
  <si>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</si>
  <si>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</si>
  <si>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</si>
  <si>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</si>
  <si>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</si>
  <si>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</si>
  <si>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</si>
  <si>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</si>
  <si>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</si>
  <si>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</si>
  <si>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</si>
  <si>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</si>
  <si>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</si>
  <si>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</si>
  <si>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</si>
  <si>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</si>
  <si>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</si>
  <si>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</si>
  <si>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</si>
  <si>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</si>
  <si>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</si>
  <si>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</si>
  <si>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</si>
  <si>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</si>
  <si>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</si>
  <si>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</si>
  <si>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</si>
  <si>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</si>
  <si>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</si>
  <si>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</si>
  <si>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</si>
  <si>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</si>
  <si>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</si>
  <si>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</si>
  <si>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</si>
  <si>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</si>
  <si>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</si>
  <si>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</si>
  <si>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</si>
  <si>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</si>
  <si>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</si>
  <si>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</si>
  <si>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</si>
  <si>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</si>
  <si>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</si>
  <si>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</si>
  <si>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</si>
  <si>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</si>
  <si>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</si>
  <si>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</si>
  <si>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</si>
  <si>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</si>
  <si>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</si>
  <si>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</si>
  <si>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</si>
  <si>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</si>
  <si>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</si>
  <si>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</si>
  <si>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</si>
  <si>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</si>
  <si>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</si>
  <si>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</si>
  <si>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</si>
  <si>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</si>
  <si>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</si>
  <si>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</si>
  <si>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</si>
  <si>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</si>
  <si>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</si>
  <si>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</si>
  <si>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</si>
  <si>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</si>
  <si>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</si>
  <si>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</si>
  <si>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</si>
  <si>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</si>
  <si>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</si>
  <si>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</si>
  <si>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</si>
  <si>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</si>
  <si>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</si>
  <si>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</si>
  <si>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</si>
  <si>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</si>
  <si>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</si>
  <si>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</si>
  <si>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</si>
  <si>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</si>
  <si>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</si>
  <si>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</si>
  <si>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</si>
  <si>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</si>
  <si>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</si>
  <si>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</si>
  <si>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</si>
  <si>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</si>
  <si>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</si>
  <si>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</si>
  <si>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</si>
  <si>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</si>
  <si>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</si>
  <si>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</si>
  <si>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</si>
  <si>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</si>
  <si>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</si>
  <si>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</si>
  <si>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</si>
  <si>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</si>
  <si>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</si>
  <si>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</si>
  <si>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</si>
  <si>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</si>
  <si>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</si>
  <si>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</si>
  <si>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</si>
  <si>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</si>
  <si>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</si>
  <si>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</si>
  <si>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</si>
  <si>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</si>
  <si>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</si>
  <si>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</si>
  <si>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</si>
  <si>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</si>
  <si>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</si>
  <si>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</si>
  <si>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</si>
  <si>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</si>
  <si>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</si>
  <si>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</si>
  <si>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</si>
  <si>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</si>
  <si>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</si>
  <si>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</si>
  <si>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</si>
  <si>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</si>
  <si>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</si>
  <si>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</si>
  <si>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</si>
  <si>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</si>
  <si>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</si>
  <si>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</si>
  <si>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</si>
  <si>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</si>
  <si>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</si>
  <si>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</si>
  <si>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</si>
  <si>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</si>
  <si>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</si>
  <si>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</si>
  <si>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</si>
  <si>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</si>
  <si>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</si>
  <si>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</si>
  <si>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</si>
  <si>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</si>
  <si>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</si>
  <si>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</si>
  <si>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</si>
  <si>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</si>
  <si>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</si>
  <si>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</si>
  <si>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</si>
  <si>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</si>
  <si>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</si>
  <si>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</si>
  <si>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</si>
  <si>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</si>
  <si>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</si>
  <si>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</si>
  <si>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</si>
  <si>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</si>
  <si>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</si>
  <si>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</si>
  <si>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</si>
  <si>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</si>
  <si>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</si>
  <si>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</si>
  <si>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</si>
  <si>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</si>
  <si>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</si>
  <si>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</si>
  <si>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</si>
  <si>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</si>
  <si>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</si>
  <si>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</si>
  <si>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</si>
  <si>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</si>
  <si>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</si>
  <si>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</si>
  <si>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</si>
  <si>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</si>
  <si>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</si>
  <si>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</si>
  <si>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</si>
  <si>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</si>
  <si>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</si>
  <si>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</si>
  <si>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</si>
  <si>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</si>
  <si>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</si>
  <si>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</si>
  <si>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</si>
  <si>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</si>
  <si>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</si>
  <si>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</si>
  <si>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</si>
  <si>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</si>
  <si>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</si>
  <si>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</si>
  <si>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</si>
  <si>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</si>
  <si>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</si>
  <si>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</si>
  <si>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</si>
  <si>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</si>
  <si>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</si>
  <si>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</si>
  <si>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</si>
  <si>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</si>
  <si>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</si>
  <si>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</si>
  <si>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</si>
  <si>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</si>
  <si>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</si>
  <si>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</si>
  <si>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</si>
  <si>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</si>
  <si>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</si>
  <si>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</si>
  <si>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</si>
  <si>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</si>
  <si>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</si>
  <si>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</si>
  <si>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</si>
  <si>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</si>
  <si>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</si>
  <si>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</si>
  <si>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</si>
  <si>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</si>
  <si>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</si>
  <si>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</si>
  <si>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</si>
  <si>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</si>
  <si>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</si>
  <si>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</si>
  <si>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</si>
  <si>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</si>
  <si>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</si>
  <si>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</si>
  <si>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</si>
  <si>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</si>
  <si>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</si>
  <si>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</si>
  <si>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</si>
  <si>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</si>
  <si>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</si>
  <si>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</si>
  <si>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</si>
  <si>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</si>
  <si>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</si>
  <si>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</si>
  <si>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</si>
  <si>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</si>
  <si>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</si>
  <si>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</si>
  <si>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</si>
  <si>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</si>
  <si>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</si>
  <si>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</si>
  <si>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</si>
  <si>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</si>
  <si>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</si>
  <si>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</si>
  <si>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</si>
  <si>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</si>
  <si>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</si>
  <si>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</si>
  <si>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</si>
  <si>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</si>
  <si>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</si>
  <si>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</si>
  <si>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</si>
  <si>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</si>
  <si>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</si>
  <si>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</si>
  <si>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</si>
  <si>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</si>
  <si>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</si>
  <si>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</si>
  <si>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</si>
  <si>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</si>
  <si>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</si>
  <si>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</si>
  <si>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</si>
  <si>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</si>
  <si>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</si>
  <si>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</si>
  <si>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</si>
  <si>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</si>
  <si>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</si>
  <si>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</si>
  <si>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</si>
  <si>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</si>
  <si>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</si>
  <si>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</si>
  <si>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</si>
  <si>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</si>
  <si>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</si>
  <si>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</si>
  <si>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</si>
  <si>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</si>
  <si>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</si>
  <si>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</si>
  <si>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</si>
  <si>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</si>
  <si>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</si>
  <si>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</si>
  <si>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</si>
  <si>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</si>
  <si>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</si>
  <si>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</si>
  <si>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</si>
  <si>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</si>
  <si>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</si>
  <si>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</si>
  <si>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</si>
  <si>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</si>
  <si>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</si>
  <si>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</si>
  <si>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</si>
  <si>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</si>
  <si>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</si>
  <si>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</si>
  <si>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</si>
  <si>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</si>
  <si>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</si>
  <si>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</si>
  <si>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</si>
  <si>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</si>
  <si>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</si>
  <si>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</si>
  <si>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</si>
  <si>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</si>
  <si>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</si>
  <si>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</si>
  <si>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</si>
  <si>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</si>
  <si>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</si>
  <si>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</si>
  <si>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</si>
  <si>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</si>
  <si>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</si>
  <si>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</si>
  <si>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</si>
  <si>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</si>
  <si>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</si>
  <si>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</si>
  <si>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</si>
  <si>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</si>
  <si>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</si>
  <si>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</si>
  <si>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</si>
  <si>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</si>
  <si>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</si>
  <si>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</si>
  <si>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</si>
  <si>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</si>
  <si>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</si>
  <si>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</si>
  <si>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</si>
  <si>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</si>
  <si>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</si>
  <si>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</si>
  <si>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</si>
  <si>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</si>
  <si>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</si>
  <si>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</si>
  <si>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</si>
  <si>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</si>
  <si>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</si>
  <si>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</si>
  <si>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</si>
  <si>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</si>
  <si>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</si>
  <si>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</si>
  <si>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</si>
  <si>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</si>
  <si>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</si>
  <si>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</si>
  <si>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</si>
  <si>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</si>
  <si>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</si>
  <si>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</si>
  <si>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</si>
  <si>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</si>
  <si>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</si>
  <si>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</si>
  <si>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</si>
  <si>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</si>
  <si>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</si>
  <si>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</si>
  <si>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</si>
  <si>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</si>
  <si>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</si>
  <si>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</si>
  <si>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</si>
  <si>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</si>
  <si>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</si>
  <si>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</si>
  <si>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</si>
  <si>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</si>
  <si>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</si>
  <si>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</si>
  <si>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</si>
  <si>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</si>
  <si>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</si>
  <si>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</si>
  <si>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</si>
  <si>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</si>
  <si>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</si>
  <si>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</si>
  <si>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</si>
  <si>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</si>
  <si>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</si>
  <si>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</si>
  <si>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</si>
  <si>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</si>
  <si>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</si>
  <si>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</si>
  <si>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</si>
  <si>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</si>
  <si>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</si>
  <si>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</si>
  <si>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</si>
  <si>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</si>
  <si>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</si>
  <si>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</si>
  <si>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</si>
  <si>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</si>
  <si>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</si>
  <si>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</si>
  <si>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</si>
  <si>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</si>
  <si>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</si>
  <si>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</si>
  <si>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</si>
  <si>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</si>
  <si>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</si>
  <si>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</si>
  <si>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</si>
  <si>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</si>
  <si>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</si>
  <si>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</si>
  <si>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</si>
  <si>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</si>
  <si>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</si>
  <si>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</si>
  <si>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</si>
  <si>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</si>
  <si>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</si>
  <si>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</si>
  <si>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</si>
  <si>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</si>
  <si>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</si>
  <si>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</si>
  <si>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</si>
  <si>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</si>
  <si>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</si>
  <si>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</si>
  <si>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</si>
  <si>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</si>
  <si>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</si>
  <si>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</si>
  <si>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</si>
  <si>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</si>
  <si>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</si>
  <si>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</si>
  <si>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</si>
  <si>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</si>
  <si>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</si>
  <si>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</si>
  <si>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</si>
  <si>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</si>
  <si>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</si>
  <si>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</si>
  <si>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</si>
  <si>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</si>
  <si>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</si>
  <si>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</si>
  <si>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</si>
  <si>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</si>
  <si>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</si>
  <si>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</si>
  <si>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</si>
  <si>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</si>
  <si>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</si>
  <si>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</si>
  <si>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</si>
  <si>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</si>
  <si>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</si>
  <si>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</si>
  <si>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</si>
  <si>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</si>
  <si>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</si>
  <si>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</si>
  <si>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</si>
  <si>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</si>
  <si>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</si>
  <si>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</si>
  <si>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</si>
  <si>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</si>
  <si>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</si>
  <si>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</si>
  <si>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</si>
  <si>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</si>
  <si>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</si>
  <si>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</si>
  <si>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</si>
  <si>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</si>
  <si>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</si>
  <si>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</si>
  <si>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</si>
  <si>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</si>
  <si>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</si>
  <si>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</si>
  <si>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</si>
  <si>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</si>
  <si>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</si>
  <si>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</si>
  <si>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</si>
  <si>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</si>
  <si>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</si>
  <si>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</si>
  <si>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</si>
  <si>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</si>
  <si>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</si>
  <si>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</si>
  <si>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</si>
  <si>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</si>
  <si>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</si>
  <si>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</si>
  <si>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</si>
  <si>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</si>
  <si>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</si>
  <si>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</si>
  <si>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</si>
  <si>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</si>
  <si>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</si>
  <si>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</si>
  <si>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</si>
  <si>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</si>
  <si>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</si>
  <si>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</si>
  <si>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</si>
  <si>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</si>
  <si>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</si>
  <si>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</si>
  <si>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</si>
  <si>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</si>
  <si>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</si>
  <si>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</si>
  <si>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</si>
  <si>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</si>
  <si>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</si>
  <si>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</si>
  <si>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</si>
  <si>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</si>
  <si>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</si>
  <si>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</si>
  <si>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</si>
  <si>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</si>
  <si>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</si>
  <si>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</si>
  <si>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</si>
  <si>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</si>
  <si>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</si>
  <si>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</si>
  <si>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</si>
  <si>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</si>
  <si>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</si>
  <si>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</si>
  <si>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</si>
  <si>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</si>
  <si>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</si>
  <si>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</si>
  <si>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</si>
  <si>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</si>
  <si>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</si>
  <si>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</si>
  <si>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</si>
  <si>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</si>
  <si>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</si>
  <si>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</si>
  <si>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</si>
  <si>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</si>
  <si>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</si>
  <si>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</si>
  <si>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</si>
  <si>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</si>
  <si>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</si>
  <si>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</si>
  <si>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</si>
  <si>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</si>
  <si>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</si>
  <si>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</si>
  <si>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</si>
  <si>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</si>
  <si>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</si>
  <si>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</si>
  <si>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</si>
  <si>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</si>
  <si>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</si>
  <si>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</si>
  <si>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</si>
  <si>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</si>
  <si>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</si>
  <si>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</si>
  <si>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</si>
  <si>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</si>
  <si>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</si>
  <si>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</si>
  <si>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</si>
  <si>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</si>
  <si>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</si>
  <si>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</si>
  <si>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</si>
  <si>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</si>
  <si>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</si>
  <si>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</si>
  <si>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</si>
  <si>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</si>
  <si>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</si>
  <si>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</si>
  <si>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</si>
  <si>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</si>
  <si>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</si>
  <si>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</si>
  <si>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</si>
  <si>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</si>
  <si>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</si>
  <si>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</si>
  <si>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</si>
  <si>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</si>
  <si>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</si>
  <si>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</si>
  <si>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</si>
  <si>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</si>
  <si>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</si>
  <si>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</si>
  <si>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</si>
  <si>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</si>
  <si>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</si>
  <si>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</si>
  <si>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</si>
  <si>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</si>
  <si>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</si>
  <si>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</si>
  <si>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</si>
  <si>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</si>
  <si>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</si>
  <si>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</si>
  <si>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</si>
  <si>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</si>
  <si>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</si>
  <si>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</si>
  <si>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</si>
  <si>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</si>
  <si>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</si>
  <si>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</si>
  <si>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</si>
  <si>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</si>
  <si>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</si>
  <si>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</si>
  <si>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</si>
  <si>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</si>
  <si>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</si>
  <si>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</si>
  <si>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</si>
  <si>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</si>
  <si>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</si>
  <si>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</si>
  <si>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</si>
  <si>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</si>
  <si>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</si>
  <si>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</si>
  <si>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</si>
  <si>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</si>
  <si>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</si>
  <si>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</si>
  <si>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</si>
  <si>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</si>
  <si>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</si>
  <si>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</si>
  <si>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</si>
  <si>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</si>
  <si>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</si>
  <si>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</si>
  <si>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</si>
  <si>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</si>
  <si>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</si>
  <si>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</si>
  <si>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</si>
  <si>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</si>
  <si>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</si>
  <si>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</si>
  <si>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</si>
  <si>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</si>
  <si>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</si>
  <si>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</si>
  <si>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</si>
  <si>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</si>
  <si>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</si>
  <si>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</si>
  <si>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</si>
  <si>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</si>
  <si>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</si>
  <si>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</si>
  <si>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</si>
  <si>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</si>
  <si>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</si>
  <si>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</si>
  <si>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</si>
  <si>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</si>
  <si>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</si>
  <si>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</si>
  <si>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</si>
  <si>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</si>
  <si>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</si>
  <si>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</si>
  <si>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</si>
  <si>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</si>
  <si>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</si>
  <si>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</si>
  <si>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</si>
  <si>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</si>
  <si>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</si>
  <si>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</si>
  <si>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</si>
  <si>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</si>
  <si>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</si>
  <si>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</si>
  <si>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</si>
  <si>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</si>
  <si>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</si>
  <si>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</si>
  <si>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</si>
  <si>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</si>
  <si>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</si>
  <si>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</si>
  <si>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</si>
  <si>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</si>
  <si>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</si>
  <si>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</si>
  <si>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</si>
  <si>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</si>
  <si>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</si>
  <si>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</si>
  <si>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</si>
  <si>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</si>
  <si>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</si>
  <si>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</si>
  <si>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</si>
  <si>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</si>
  <si>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</si>
  <si>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</si>
  <si>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</si>
  <si>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</si>
  <si>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</si>
  <si>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</si>
  <si>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</si>
  <si>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</si>
  <si>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</si>
  <si>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</si>
  <si>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</si>
  <si>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</si>
  <si>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</si>
  <si>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</si>
  <si>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</si>
  <si>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</si>
  <si>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</si>
  <si>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</si>
  <si>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</si>
  <si>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</si>
  <si>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</si>
  <si>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</si>
  <si>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</si>
  <si>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</si>
  <si>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</si>
  <si>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</si>
  <si>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</si>
  <si>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</si>
  <si>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</si>
  <si>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</si>
  <si>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</si>
  <si>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</si>
  <si>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</si>
  <si>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</si>
  <si>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</si>
  <si>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</si>
  <si>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</si>
  <si>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</si>
  <si>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</si>
  <si>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</si>
  <si>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</si>
  <si>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</si>
  <si>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</si>
  <si>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</si>
  <si>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</si>
  <si>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</si>
  <si>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</si>
  <si>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</si>
  <si>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</si>
  <si>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</si>
  <si>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</si>
  <si>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</si>
  <si>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</si>
  <si>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</si>
  <si>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</si>
  <si>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</si>
  <si>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</si>
  <si>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</si>
  <si>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</si>
  <si>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</si>
  <si>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</si>
  <si>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</si>
  <si>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</si>
  <si>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</si>
  <si>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</si>
  <si>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</si>
  <si>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</si>
  <si>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</si>
  <si>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</si>
  <si>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</si>
  <si>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</si>
  <si>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</si>
  <si>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</si>
  <si>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</si>
  <si>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</si>
  <si>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</si>
  <si>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</si>
  <si>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</si>
  <si>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</si>
  <si>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</si>
  <si>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</si>
  <si>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</si>
  <si>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</si>
  <si>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</si>
  <si>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</si>
  <si>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</si>
  <si>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</si>
  <si>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</si>
  <si>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</si>
  <si>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</si>
  <si>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</si>
  <si>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</si>
  <si>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</si>
  <si>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</si>
  <si>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</si>
  <si>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</si>
  <si>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</si>
  <si>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</si>
  <si>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</si>
  <si>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</si>
  <si>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</si>
  <si>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</si>
  <si>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</si>
  <si>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</si>
  <si>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</si>
  <si>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</si>
  <si>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</si>
  <si>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</si>
  <si>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</si>
  <si>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</si>
  <si>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</si>
  <si>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</si>
  <si>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</si>
  <si>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</si>
  <si>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</si>
  <si>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</si>
  <si>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</si>
  <si>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</si>
  <si>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</si>
  <si>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</si>
  <si>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</si>
  <si>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</si>
  <si>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</si>
  <si>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</si>
  <si>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</si>
  <si>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</si>
  <si>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</si>
  <si>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</si>
  <si>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</si>
  <si>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</si>
  <si>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</si>
  <si>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</si>
  <si>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</si>
  <si>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</si>
  <si>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</si>
  <si>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</si>
  <si>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</si>
  <si>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</si>
  <si>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</si>
  <si>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</si>
  <si>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</si>
  <si>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</si>
  <si>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</si>
  <si>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</si>
  <si>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</si>
  <si>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</si>
  <si>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</si>
  <si>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</si>
  <si>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</si>
  <si>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</si>
  <si>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</si>
  <si>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</si>
  <si>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</si>
  <si>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</si>
  <si>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</si>
  <si>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</si>
  <si>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</si>
  <si>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</si>
  <si>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</si>
  <si>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</si>
  <si>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</si>
  <si>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</si>
  <si>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</si>
  <si>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</si>
  <si>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</si>
  <si>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</si>
  <si>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</si>
  <si>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</si>
  <si>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</si>
  <si>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</si>
  <si>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</si>
  <si>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</si>
  <si>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</si>
  <si>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</si>
  <si>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</si>
  <si>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</si>
  <si>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</si>
  <si>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</si>
  <si>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</si>
  <si>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</si>
  <si>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</si>
  <si>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</si>
  <si>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</si>
  <si>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</si>
  <si>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</si>
  <si>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</si>
  <si>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</si>
  <si>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</si>
  <si>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</si>
  <si>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</si>
  <si>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</si>
  <si>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</si>
  <si>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</si>
  <si>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</si>
  <si>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</si>
  <si>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</si>
  <si>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</si>
  <si>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</si>
  <si>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</si>
  <si>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</si>
  <si>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</si>
  <si>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</si>
  <si>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</si>
  <si>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</si>
  <si>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</si>
  <si>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</si>
  <si>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</si>
  <si>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</si>
  <si>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</si>
  <si>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</si>
  <si>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</si>
  <si>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</si>
  <si>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</si>
  <si>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</si>
  <si>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</si>
  <si>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</si>
  <si>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</si>
  <si>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</si>
  <si>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</si>
  <si>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</si>
  <si>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</si>
  <si>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</si>
  <si>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</si>
  <si>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</si>
  <si>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</si>
  <si>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</si>
  <si>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</si>
  <si>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</si>
  <si>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</si>
  <si>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</si>
  <si>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</si>
  <si>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</si>
  <si>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</si>
  <si>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</si>
  <si>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</si>
  <si>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</si>
  <si>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</si>
  <si>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</si>
  <si>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</si>
  <si>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</si>
  <si>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</si>
  <si>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</si>
  <si>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</si>
  <si>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</si>
  <si>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</si>
  <si>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</si>
  <si>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</si>
  <si>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</si>
  <si>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</si>
  <si>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</si>
  <si>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</si>
  <si>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</si>
  <si>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</si>
  <si>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</si>
  <si>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</si>
  <si>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</si>
  <si>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</si>
  <si>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</si>
  <si>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</si>
  <si>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</si>
  <si>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</si>
  <si>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</si>
  <si>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</si>
  <si>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</si>
  <si>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</si>
  <si>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</si>
  <si>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</si>
  <si>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</si>
  <si>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</si>
  <si>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</si>
  <si>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</si>
  <si>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</si>
  <si>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</si>
  <si>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</si>
  <si>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</si>
  <si>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</si>
  <si>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</si>
  <si>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</si>
  <si>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</si>
  <si>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</si>
  <si>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</si>
  <si>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</si>
  <si>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</si>
  <si>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</si>
  <si>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</si>
  <si>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</si>
  <si>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</si>
  <si>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</si>
  <si>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</si>
  <si>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</si>
  <si>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</si>
  <si>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</si>
  <si>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</si>
  <si>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</si>
  <si>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</si>
  <si>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</si>
  <si>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</si>
  <si>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</si>
  <si>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</si>
  <si>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</si>
  <si>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</si>
  <si>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</si>
  <si>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</si>
  <si>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</si>
  <si>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</si>
  <si>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</si>
  <si>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</si>
  <si>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</si>
  <si>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</si>
  <si>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</si>
  <si>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</si>
  <si>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</si>
  <si>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</si>
  <si>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</si>
  <si>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</si>
  <si>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</si>
  <si>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</si>
  <si>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</si>
  <si>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</si>
  <si>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</si>
  <si>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</si>
  <si>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</si>
  <si>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</si>
  <si>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</si>
  <si>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</si>
  <si>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</si>
  <si>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</si>
  <si>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</si>
  <si>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</si>
  <si>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</si>
  <si>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</si>
  <si>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</si>
  <si>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</si>
  <si>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</si>
  <si>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</si>
  <si>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</si>
  <si>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</si>
  <si>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</si>
  <si>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</si>
  <si>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</si>
  <si>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</si>
  <si>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</si>
  <si>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</si>
  <si>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</si>
  <si>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</si>
  <si>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</si>
  <si>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</si>
  <si>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</si>
  <si>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</si>
  <si>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</si>
  <si>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</si>
  <si>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</si>
  <si>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</si>
  <si>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</si>
  <si>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</si>
  <si>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</si>
  <si>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</si>
  <si>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</si>
  <si>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</si>
  <si>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</si>
  <si>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</si>
  <si>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</si>
  <si>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</si>
  <si>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</si>
  <si>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</si>
  <si>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</si>
  <si>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</si>
  <si>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</si>
  <si>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</si>
  <si>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</si>
  <si>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</si>
  <si>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</si>
  <si>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</si>
  <si>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</si>
  <si>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</si>
  <si>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</si>
  <si>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</si>
  <si>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</si>
  <si>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</si>
  <si>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</si>
  <si>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</si>
  <si>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</si>
  <si>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</si>
  <si>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</si>
  <si>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</si>
  <si>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</si>
  <si>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</si>
  <si>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</si>
  <si>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</si>
  <si>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</si>
  <si>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</si>
  <si>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</si>
  <si>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</si>
  <si>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</si>
  <si>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</si>
  <si>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</si>
  <si>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</si>
  <si>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</si>
  <si>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</si>
  <si>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</si>
  <si>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</si>
  <si>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</si>
  <si>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</si>
  <si>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</si>
  <si>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</si>
  <si>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</si>
  <si>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</si>
  <si>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</si>
  <si>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</si>
  <si>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</si>
  <si>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</si>
  <si>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</si>
  <si>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</si>
  <si>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</si>
  <si>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</si>
  <si>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</si>
  <si>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</si>
  <si>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</si>
  <si>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</si>
  <si>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</si>
  <si>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</si>
  <si>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</si>
  <si>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</si>
  <si>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</si>
  <si>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</si>
  <si>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</si>
  <si>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</si>
  <si>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</si>
  <si>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</si>
  <si>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</si>
  <si>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</si>
  <si>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</si>
  <si>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</si>
  <si>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</si>
  <si>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</si>
  <si>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</si>
  <si>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</si>
  <si>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</si>
  <si>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</si>
  <si>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</si>
  <si>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</si>
  <si>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</si>
  <si>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</si>
  <si>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</si>
  <si>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</si>
  <si>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</si>
  <si>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</si>
  <si>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</si>
  <si>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</si>
  <si>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</si>
  <si>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</si>
  <si>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</si>
  <si>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</si>
  <si>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</si>
  <si>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</si>
  <si>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</si>
  <si>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</si>
  <si>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</si>
  <si>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</si>
  <si>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</si>
  <si>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</si>
  <si>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</si>
  <si>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</si>
  <si>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</si>
  <si>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</si>
  <si>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</si>
  <si>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</si>
  <si>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</si>
  <si>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</si>
  <si>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</si>
  <si>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</si>
  <si>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</si>
  <si>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</si>
  <si>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</si>
  <si>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</si>
  <si>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</si>
  <si>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</si>
  <si>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</si>
  <si>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</si>
  <si>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</si>
  <si>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</si>
  <si>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</si>
  <si>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</si>
  <si>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</si>
  <si>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</si>
  <si>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</si>
  <si>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</si>
  <si>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</si>
  <si>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</si>
  <si>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</si>
  <si>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</si>
  <si>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</si>
  <si>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</si>
  <si>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</si>
  <si>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</si>
  <si>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</si>
  <si>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</si>
  <si>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</si>
  <si>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</si>
  <si>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</si>
  <si>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</si>
  <si>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</si>
  <si>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</si>
  <si>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</si>
  <si>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</si>
  <si>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</si>
  <si>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</si>
  <si>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</si>
  <si>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</si>
  <si>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</si>
  <si>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</si>
  <si>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</si>
  <si>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</si>
  <si>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</si>
  <si>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</si>
  <si>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</si>
  <si>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</si>
  <si>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</si>
  <si>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</si>
  <si>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</si>
  <si>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</si>
  <si>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</si>
  <si>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</si>
  <si>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</si>
  <si>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</si>
  <si>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</si>
  <si>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</si>
  <si>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</si>
  <si>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</si>
  <si>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</si>
  <si>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</si>
  <si>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</si>
  <si>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</si>
  <si>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</si>
  <si>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</si>
  <si>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</si>
  <si>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</si>
  <si>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</si>
  <si>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</si>
  <si>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</si>
  <si>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</si>
  <si>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</si>
  <si>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</si>
  <si>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</si>
  <si>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</si>
  <si>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</si>
  <si>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</si>
  <si>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</si>
  <si>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</si>
  <si>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</si>
  <si>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</si>
  <si>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</si>
  <si>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</si>
  <si>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</si>
  <si>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</si>
  <si>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</si>
  <si>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</si>
  <si>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</si>
  <si>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</si>
  <si>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</si>
  <si>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</si>
  <si>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</si>
  <si>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</si>
  <si>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</si>
  <si>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</si>
  <si>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</si>
  <si>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</si>
  <si>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</si>
  <si>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</si>
  <si>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</si>
  <si>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</si>
  <si>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</si>
  <si>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</si>
  <si>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</si>
  <si>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</si>
  <si>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</si>
  <si>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</si>
  <si>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</si>
  <si>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</si>
  <si>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</si>
  <si>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</si>
  <si>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</si>
  <si>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</si>
  <si>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</si>
  <si>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</si>
  <si>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</si>
  <si>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</si>
  <si>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</si>
  <si>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</si>
  <si>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</si>
  <si>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</si>
  <si>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</si>
  <si>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</si>
  <si>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</si>
  <si>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</si>
  <si>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</si>
  <si>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</si>
  <si>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</si>
  <si>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</si>
  <si>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</si>
  <si>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</si>
  <si>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</si>
  <si>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</si>
  <si>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</si>
  <si>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</si>
  <si>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</si>
  <si>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</si>
  <si>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</si>
  <si>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</si>
  <si>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</si>
  <si>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</si>
  <si>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</si>
  <si>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</si>
  <si>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</si>
  <si>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</si>
  <si>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</si>
  <si>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</si>
  <si>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</si>
  <si>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</si>
  <si>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</si>
  <si>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</si>
  <si>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</si>
  <si>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</si>
  <si>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</si>
  <si>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</si>
  <si>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</si>
  <si>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</si>
  <si>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</si>
  <si>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</si>
  <si>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</si>
  <si>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</si>
  <si>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</si>
  <si>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</si>
  <si>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</si>
  <si>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</si>
  <si>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</si>
  <si>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</si>
  <si>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</si>
  <si>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</si>
  <si>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</si>
  <si>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</si>
  <si>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</si>
  <si>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</si>
  <si>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</si>
  <si>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</si>
  <si>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</si>
  <si>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</si>
  <si>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</si>
  <si>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</si>
  <si>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</si>
  <si>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</si>
  <si>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</si>
  <si>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</si>
  <si>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</si>
  <si>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</si>
  <si>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</si>
  <si>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</si>
  <si>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</si>
  <si>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</si>
  <si>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</si>
  <si>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</si>
  <si>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</si>
  <si>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</si>
  <si>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</si>
  <si>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</si>
  <si>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</si>
  <si>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</si>
  <si>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</si>
  <si>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</si>
  <si>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</si>
  <si>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</si>
  <si>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</si>
  <si>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</si>
  <si>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</si>
  <si>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</si>
  <si>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</si>
  <si>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</si>
  <si>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</si>
  <si>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</si>
  <si>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</si>
  <si>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</si>
  <si>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</si>
  <si>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</si>
  <si>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</si>
  <si>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</si>
  <si>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</si>
  <si>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</si>
  <si>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</si>
  <si>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</si>
  <si>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</si>
  <si>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</si>
  <si>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</si>
  <si>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</si>
  <si>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</si>
  <si>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</si>
  <si>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</si>
  <si>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</si>
  <si>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</si>
  <si>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</si>
  <si>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</si>
  <si>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</si>
  <si>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</si>
  <si>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</si>
  <si>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</si>
  <si>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</si>
  <si>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</si>
  <si>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</si>
  <si>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</si>
  <si>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</si>
  <si>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</si>
  <si>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</si>
  <si>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</si>
  <si>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</si>
  <si>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</si>
  <si>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</si>
  <si>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</si>
  <si>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</si>
  <si>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</si>
  <si>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</si>
  <si>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</si>
  <si>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</si>
  <si>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</si>
  <si>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</si>
  <si>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</si>
  <si>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</si>
  <si>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</si>
  <si>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</si>
  <si>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</si>
  <si>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</si>
  <si>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</si>
  <si>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</si>
  <si>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</si>
  <si>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</si>
  <si>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</si>
  <si>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</si>
  <si>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</si>
  <si>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</si>
  <si>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</si>
  <si>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</si>
  <si>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</si>
  <si>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</si>
  <si>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</si>
  <si>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</si>
  <si>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</si>
  <si>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</si>
  <si>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</si>
  <si>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</si>
  <si>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</si>
  <si>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</si>
  <si>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</si>
  <si>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</si>
  <si>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</si>
  <si>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</si>
  <si>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</si>
  <si>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</si>
  <si>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</si>
  <si>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</si>
  <si>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</si>
  <si>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</si>
  <si>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</si>
  <si>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</si>
  <si>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</si>
  <si>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</si>
  <si>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</si>
  <si>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</si>
  <si>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</si>
  <si>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</si>
  <si>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</si>
  <si>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</si>
  <si>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</si>
  <si>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</si>
  <si>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</si>
  <si>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</si>
  <si>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</si>
  <si>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</si>
  <si>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</si>
  <si>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</si>
  <si>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</si>
  <si>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</si>
  <si>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</si>
  <si>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</si>
  <si>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</si>
  <si>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</si>
  <si>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</si>
  <si>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</si>
  <si>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</si>
  <si>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</si>
  <si>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</si>
  <si>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</si>
  <si>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</si>
  <si>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</si>
  <si>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</si>
  <si>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</si>
  <si>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</si>
  <si>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</si>
  <si>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</si>
  <si>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</si>
  <si>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</si>
  <si>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</si>
  <si>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</si>
  <si>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</si>
  <si>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</si>
  <si>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</si>
  <si>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</si>
  <si>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</si>
  <si>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</si>
  <si>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</si>
  <si>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</si>
  <si>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</si>
  <si>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</si>
  <si>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</si>
  <si>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</si>
  <si>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</si>
  <si>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</si>
  <si>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</si>
  <si>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</si>
  <si>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</si>
  <si>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</si>
  <si>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</si>
  <si>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</si>
  <si>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</si>
  <si>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</si>
  <si>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</si>
  <si>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</si>
  <si>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</si>
  <si>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</si>
  <si>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</si>
  <si>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</si>
  <si>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</si>
  <si>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</si>
  <si>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</si>
  <si>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</si>
  <si>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</si>
  <si>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</si>
  <si>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</si>
  <si>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</si>
  <si>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</si>
  <si>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</si>
  <si>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</si>
  <si>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</si>
  <si>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</si>
  <si>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</si>
  <si>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</si>
  <si>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</si>
  <si>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</si>
  <si>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</si>
  <si>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</si>
  <si>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</si>
  <si>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</si>
  <si>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</si>
  <si>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</si>
  <si>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</si>
  <si>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</si>
  <si>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</si>
  <si>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</si>
  <si>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</si>
  <si>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</si>
  <si>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</si>
  <si>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</si>
  <si>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</si>
  <si>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</si>
  <si>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</si>
  <si>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</si>
  <si>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</si>
  <si>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</si>
  <si>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</si>
  <si>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</si>
  <si>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</si>
  <si>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</si>
  <si>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</si>
  <si>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</si>
  <si>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</si>
  <si>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</si>
  <si>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</si>
  <si>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</si>
  <si>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</si>
  <si>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</si>
  <si>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</si>
  <si>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</si>
  <si>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</si>
  <si>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</si>
  <si>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</si>
  <si>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</si>
  <si>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</si>
  <si>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</si>
  <si>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</si>
  <si>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</si>
  <si>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</si>
  <si>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</si>
  <si>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</si>
  <si>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</si>
  <si>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</si>
  <si>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</si>
  <si>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</si>
  <si>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</si>
  <si>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</si>
  <si>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</si>
  <si>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</si>
  <si>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</si>
  <si>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</si>
  <si>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</si>
  <si>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</si>
  <si>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</si>
  <si>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</si>
  <si>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</si>
  <si>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</si>
  <si>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</si>
  <si>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</si>
  <si>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</si>
  <si>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</si>
  <si>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</si>
  <si>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</si>
  <si>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</si>
  <si>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</si>
  <si>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</si>
  <si>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</si>
  <si>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</si>
  <si>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</si>
  <si>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</si>
  <si>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</si>
  <si>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</si>
  <si>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</si>
  <si>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</si>
  <si>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</si>
  <si>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</si>
  <si>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</si>
  <si>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</si>
  <si>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</si>
  <si>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</si>
  <si>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</si>
  <si>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</si>
  <si>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</si>
  <si>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</si>
  <si>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</si>
  <si>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</si>
  <si>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</si>
  <si>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</si>
  <si>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</si>
  <si>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</si>
  <si>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</si>
  <si>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</si>
  <si>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</si>
  <si>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</si>
  <si>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</si>
  <si>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</si>
  <si>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</si>
  <si>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</si>
  <si>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</si>
  <si>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</si>
  <si>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</si>
  <si>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</si>
  <si>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</si>
  <si>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</si>
  <si>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</si>
  <si>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</si>
  <si>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</si>
  <si>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</si>
  <si>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</si>
  <si>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</si>
  <si>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</si>
  <si>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</si>
  <si>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</si>
  <si>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</si>
  <si>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</si>
  <si>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</si>
  <si>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</si>
  <si>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</si>
  <si>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</si>
  <si>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</si>
  <si>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</si>
  <si>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</si>
  <si>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</si>
  <si>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</si>
  <si>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</si>
  <si>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</si>
  <si>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</si>
  <si>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</si>
  <si>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</si>
  <si>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</si>
  <si>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</si>
  <si>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</si>
  <si>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</si>
  <si>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</si>
  <si>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</si>
  <si>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</si>
  <si>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</si>
  <si>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</si>
  <si>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</si>
  <si>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</si>
  <si>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</si>
  <si>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</si>
  <si>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</si>
  <si>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</si>
  <si>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</si>
  <si>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</si>
  <si>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</si>
  <si>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</si>
  <si>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</si>
  <si>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</si>
  <si>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</si>
  <si>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</si>
  <si>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</si>
  <si>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</si>
  <si>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</si>
  <si>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</si>
  <si>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</si>
  <si>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</si>
  <si>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</si>
  <si>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</si>
  <si>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</si>
  <si>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</si>
  <si>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</si>
  <si>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</si>
  <si>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</si>
  <si>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</si>
  <si>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</si>
  <si>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</si>
  <si>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</si>
  <si>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</si>
  <si>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</si>
  <si>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</si>
  <si>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</si>
  <si>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</si>
  <si>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</si>
  <si>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</si>
  <si>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</si>
  <si>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</si>
  <si>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</si>
  <si>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</si>
  <si>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</si>
  <si>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</si>
  <si>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</si>
  <si>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</si>
  <si>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</si>
  <si>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</si>
  <si>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</si>
  <si>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</si>
  <si>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</si>
  <si>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</si>
  <si>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</si>
  <si>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</si>
  <si>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</si>
  <si>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</si>
  <si>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</si>
  <si>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</si>
  <si>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</si>
  <si>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</si>
  <si>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</si>
  <si>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</si>
  <si>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</si>
  <si>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</si>
  <si>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</si>
  <si>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</si>
  <si>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</si>
  <si>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</si>
  <si>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</si>
  <si>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</si>
  <si>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</si>
  <si>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</si>
  <si>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</si>
  <si>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</si>
  <si>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</si>
  <si>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</si>
  <si>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</si>
  <si>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</si>
  <si>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</si>
  <si>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</si>
  <si>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</si>
  <si>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</si>
  <si>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</si>
  <si>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</si>
  <si>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</si>
  <si>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</si>
  <si>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</si>
  <si>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</si>
  <si>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</si>
  <si>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</si>
  <si>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</si>
  <si>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</si>
  <si>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</si>
  <si>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</si>
  <si>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</si>
  <si>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</si>
  <si>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</si>
  <si>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</si>
  <si>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</si>
  <si>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</si>
  <si>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</si>
  <si>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</si>
  <si>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</si>
  <si>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</si>
  <si>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</si>
  <si>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</si>
  <si>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</si>
  <si>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</si>
  <si>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</si>
  <si>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</si>
  <si>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</si>
  <si>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</si>
  <si>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</si>
  <si>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</si>
  <si>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</si>
  <si>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</si>
  <si>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</si>
  <si>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</si>
  <si>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</si>
  <si>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</si>
  <si>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</si>
  <si>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</si>
  <si>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</si>
  <si>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</si>
  <si>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</si>
  <si>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</si>
  <si>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</si>
  <si>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</si>
  <si>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</si>
  <si>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</si>
  <si>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</si>
  <si>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</si>
  <si>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</si>
  <si>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</si>
  <si>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</si>
  <si>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</si>
  <si>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</si>
  <si>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</si>
  <si>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</si>
  <si>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</si>
  <si>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</si>
  <si>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</si>
  <si>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</si>
  <si>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</si>
  <si>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</si>
  <si>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</si>
  <si>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</si>
  <si>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</si>
  <si>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</si>
  <si>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</si>
  <si>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</si>
  <si>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</si>
  <si>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</si>
  <si>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</si>
  <si>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</si>
  <si>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</si>
  <si>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</si>
  <si>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</si>
  <si>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</si>
  <si>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</si>
  <si>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</si>
  <si>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</si>
  <si>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</si>
  <si>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</si>
  <si>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</si>
  <si>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</si>
  <si>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</si>
  <si>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</si>
  <si>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</si>
  <si>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</si>
  <si>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</si>
  <si>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</si>
  <si>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</si>
  <si>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</si>
  <si>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</si>
  <si>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</si>
  <si>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</si>
  <si>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</si>
  <si>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</si>
  <si>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</si>
  <si>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</si>
  <si>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</si>
  <si>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</si>
  <si>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</si>
  <si>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</si>
  <si>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</si>
  <si>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</si>
  <si>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</si>
  <si>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</si>
  <si>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</si>
  <si>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</si>
  <si>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</si>
  <si>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</si>
  <si>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</si>
  <si>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</si>
  <si>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</si>
  <si>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</si>
  <si>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</si>
  <si>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</si>
  <si>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</si>
  <si>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</si>
  <si>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</si>
  <si>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</si>
  <si>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</si>
  <si>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</si>
  <si>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</si>
  <si>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</si>
  <si>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</si>
  <si>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</si>
  <si>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</si>
  <si>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</si>
  <si>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</si>
  <si>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</si>
  <si>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</si>
  <si>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</si>
  <si>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</si>
  <si>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</si>
  <si>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</si>
  <si>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</si>
  <si>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</si>
  <si>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</si>
  <si>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</si>
  <si>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</si>
  <si>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</si>
  <si>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</si>
  <si>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</si>
  <si>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</si>
  <si>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</si>
  <si>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</si>
  <si>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</si>
  <si>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</si>
  <si>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</si>
  <si>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</si>
  <si>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</si>
  <si>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</si>
  <si>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</si>
  <si>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</si>
  <si>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</si>
  <si>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</si>
  <si>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</si>
  <si>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</si>
  <si>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</si>
  <si>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</si>
  <si>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</si>
  <si>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</si>
  <si>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</si>
  <si>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</si>
  <si>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</si>
  <si>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</si>
  <si>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</si>
  <si>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</si>
  <si>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</si>
  <si>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</si>
  <si>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</si>
  <si>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</si>
  <si>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</si>
  <si>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</si>
  <si>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</si>
  <si>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</si>
  <si>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</si>
  <si>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</si>
  <si>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</si>
  <si>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</si>
  <si>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</si>
  <si>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</si>
  <si>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</si>
  <si>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</si>
  <si>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</si>
  <si>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</si>
  <si>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</si>
  <si>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</si>
  <si>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</si>
  <si>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</si>
  <si>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</si>
  <si>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</si>
  <si>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</si>
  <si>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</si>
  <si>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</si>
  <si>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</si>
  <si>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</si>
  <si>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</si>
  <si>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</si>
  <si>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</si>
  <si>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</si>
  <si>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</si>
  <si>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</si>
  <si>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</si>
  <si>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</si>
  <si>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</si>
  <si>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</si>
  <si>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</si>
  <si>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</si>
  <si>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</si>
  <si>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</si>
  <si>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</si>
  <si>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</si>
  <si>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</si>
  <si>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</si>
  <si>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</si>
  <si>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</si>
  <si>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</si>
  <si>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</si>
  <si>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</si>
  <si>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</si>
  <si>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</si>
  <si>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</si>
  <si>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</si>
  <si>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</si>
  <si>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</si>
  <si>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</si>
  <si>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</si>
  <si>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</si>
  <si>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</si>
  <si>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</si>
  <si>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</si>
  <si>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</si>
  <si>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</si>
  <si>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</si>
  <si>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</si>
  <si>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</si>
  <si>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</si>
  <si>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</si>
  <si>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</si>
  <si>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</si>
  <si>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</si>
  <si>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</si>
  <si>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</si>
  <si>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</si>
  <si>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</si>
  <si>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</si>
  <si>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</si>
  <si>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</si>
  <si>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</si>
  <si>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</si>
  <si>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</si>
  <si>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</si>
  <si>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</si>
  <si>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</si>
  <si>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</si>
  <si>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</si>
  <si>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</si>
  <si>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</si>
  <si>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</si>
  <si>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</si>
  <si>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</si>
  <si>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</si>
  <si>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</si>
  <si>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</si>
  <si>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</si>
  <si>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</si>
  <si>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</si>
  <si>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</si>
  <si>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</si>
  <si>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</si>
  <si>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</si>
  <si>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</si>
  <si>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</si>
  <si>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</si>
  <si>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</si>
  <si>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</si>
  <si>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</si>
  <si>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</si>
  <si>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</si>
  <si>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</si>
  <si>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</si>
  <si>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</si>
  <si>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</si>
  <si>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</si>
  <si>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</si>
  <si>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</si>
  <si>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</si>
  <si>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</si>
  <si>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</si>
  <si>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</si>
  <si>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</si>
  <si>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</si>
  <si>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</si>
  <si>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</si>
  <si>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</si>
  <si>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</si>
  <si>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</si>
  <si>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</si>
  <si>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</si>
  <si>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</si>
  <si>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</si>
  <si>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</si>
  <si>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</si>
  <si>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</si>
  <si>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</si>
  <si>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</si>
  <si>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</si>
  <si>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</si>
  <si>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</si>
  <si>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</si>
  <si>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</si>
  <si>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</si>
  <si>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</si>
  <si>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</si>
  <si>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</si>
  <si>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</si>
  <si>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</si>
  <si>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</si>
  <si>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</si>
  <si>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</si>
  <si>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</si>
  <si>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</si>
  <si>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</si>
  <si>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</si>
  <si>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</si>
  <si>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</si>
  <si>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</si>
  <si>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</si>
  <si>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</si>
  <si>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</si>
  <si>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</si>
  <si>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</si>
  <si>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</si>
  <si>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</si>
  <si>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</si>
  <si>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</si>
  <si>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</si>
  <si>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</si>
  <si>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</si>
  <si>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</si>
  <si>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</si>
  <si>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</si>
  <si>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</si>
  <si>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</si>
  <si>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</si>
  <si>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</si>
  <si>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</si>
  <si>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</si>
  <si>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</si>
  <si>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</si>
  <si>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</si>
  <si>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</si>
  <si>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</si>
  <si>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</si>
  <si>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</si>
  <si>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</si>
  <si>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</si>
  <si>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</si>
  <si>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</si>
  <si>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</si>
  <si>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</si>
  <si>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</si>
  <si>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</si>
  <si>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</si>
  <si>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</si>
  <si>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</si>
  <si>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</si>
  <si>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</si>
  <si>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</si>
  <si>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</si>
  <si>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</si>
  <si>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</si>
  <si>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</si>
  <si>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</si>
  <si>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</si>
  <si>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</si>
  <si>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</si>
  <si>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</si>
  <si>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</si>
  <si>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</si>
  <si>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</si>
  <si>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</si>
  <si>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</si>
  <si>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</si>
  <si>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</si>
  <si>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</si>
  <si>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</si>
  <si>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</si>
  <si>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</si>
  <si>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</si>
  <si>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</si>
  <si>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</si>
  <si>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</si>
  <si>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</si>
  <si>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</si>
  <si>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</si>
  <si>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</si>
  <si>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</si>
  <si>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</si>
  <si>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</si>
  <si>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</si>
  <si>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</si>
  <si>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</si>
  <si>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</si>
  <si>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</si>
  <si>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</si>
  <si>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</si>
  <si>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</si>
  <si>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</si>
  <si>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</si>
  <si>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</si>
  <si>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</si>
  <si>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</si>
  <si>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</si>
  <si>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</si>
  <si>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</si>
  <si>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</si>
  <si>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</si>
  <si>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</si>
  <si>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</si>
  <si>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</si>
  <si>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</si>
  <si>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</si>
  <si>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</si>
  <si>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</si>
  <si>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</si>
  <si>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</si>
  <si>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</si>
  <si>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</si>
  <si>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</si>
  <si>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</si>
  <si>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</si>
  <si>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</si>
  <si>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</si>
  <si>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</si>
  <si>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</si>
  <si>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</si>
  <si>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</si>
  <si>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</si>
  <si>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</si>
  <si>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</si>
  <si>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</si>
  <si>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</si>
  <si>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</si>
  <si>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</si>
  <si>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</si>
  <si>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</si>
  <si>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</si>
  <si>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</si>
  <si>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</si>
  <si>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</si>
  <si>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</si>
  <si>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</si>
  <si>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</si>
  <si>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</si>
  <si>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</si>
  <si>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</si>
  <si>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</si>
  <si>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</si>
  <si>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</si>
  <si>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</si>
  <si>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</si>
  <si>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</si>
  <si>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</si>
  <si>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</si>
  <si>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</si>
  <si>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</si>
  <si>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</si>
  <si>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</si>
  <si>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</si>
  <si>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</si>
  <si>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</si>
  <si>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</si>
  <si>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</si>
  <si>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</si>
  <si>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</si>
  <si>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</si>
  <si>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</si>
  <si>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</si>
  <si>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</si>
  <si>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</si>
  <si>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</si>
  <si>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</si>
  <si>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</si>
  <si>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</si>
  <si>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</si>
  <si>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</si>
  <si>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</si>
  <si>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</si>
  <si>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</si>
  <si>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</si>
  <si>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</si>
  <si>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</si>
  <si>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</si>
  <si>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</si>
  <si>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</si>
  <si>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</si>
  <si>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</si>
  <si>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</si>
  <si>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</si>
  <si>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</si>
  <si>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</si>
  <si>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</si>
  <si>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</si>
  <si>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</si>
  <si>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</si>
  <si>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</si>
  <si>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</si>
  <si>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</si>
  <si>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</si>
  <si>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</si>
  <si>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</si>
  <si>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</si>
  <si>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</si>
  <si>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</si>
  <si>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</si>
  <si>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</si>
  <si>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</si>
  <si>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</si>
  <si>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</si>
  <si>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</si>
  <si>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</si>
  <si>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</si>
  <si>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</si>
  <si>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</si>
  <si>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</si>
  <si>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</si>
  <si>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</si>
  <si>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</si>
  <si>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</si>
  <si>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</si>
  <si>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</si>
  <si>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</si>
  <si>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</si>
  <si>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</si>
  <si>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</si>
  <si>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</si>
  <si>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</si>
  <si>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</si>
  <si>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</si>
  <si>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</si>
  <si>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</si>
  <si>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</si>
  <si>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</si>
  <si>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</si>
  <si>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</si>
  <si>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</si>
  <si>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</si>
  <si>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</si>
  <si>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</si>
  <si>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</si>
  <si>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</si>
  <si>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</si>
  <si>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</si>
  <si>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</si>
  <si>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</si>
  <si>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</si>
  <si>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</si>
  <si>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</si>
  <si>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</si>
  <si>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</si>
  <si>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</si>
  <si>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</si>
  <si>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</si>
  <si>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</si>
  <si>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</si>
  <si>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</si>
  <si>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</si>
  <si>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</si>
  <si>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</si>
  <si>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</si>
  <si>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</si>
  <si>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</si>
  <si>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</si>
  <si>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</si>
  <si>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</si>
  <si>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</si>
  <si>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</si>
  <si>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</si>
  <si>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</si>
  <si>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</si>
  <si>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</si>
  <si>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</si>
  <si>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</si>
  <si>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</si>
  <si>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</si>
  <si>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</si>
  <si>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</si>
  <si>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</si>
  <si>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</si>
  <si>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</si>
  <si>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</si>
  <si>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</si>
  <si>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</si>
  <si>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</si>
  <si>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</si>
  <si>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</si>
  <si>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</si>
  <si>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</si>
  <si>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</si>
  <si>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</si>
  <si>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</si>
  <si>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</si>
  <si>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</si>
  <si>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</si>
  <si>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</si>
  <si>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</si>
  <si>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</si>
  <si>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</si>
  <si>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</si>
  <si>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</si>
  <si>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</si>
  <si>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</si>
  <si>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</si>
  <si>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</si>
  <si>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</si>
  <si>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</si>
  <si>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</si>
  <si>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</si>
  <si>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</si>
  <si>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</si>
  <si>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</si>
  <si>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</si>
  <si>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</si>
  <si>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</si>
  <si>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</si>
  <si>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</si>
  <si>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</si>
  <si>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</si>
  <si>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</si>
  <si>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</si>
  <si>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</si>
  <si>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</si>
  <si>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</si>
  <si>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</si>
  <si>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</si>
  <si>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</si>
  <si>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</si>
  <si>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</si>
  <si>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</si>
  <si>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</si>
  <si>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</si>
  <si>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</si>
  <si>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</si>
  <si>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</si>
  <si>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</si>
  <si>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</si>
  <si>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</si>
  <si>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</si>
  <si>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</si>
  <si>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</si>
  <si>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</si>
  <si>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</si>
  <si>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</si>
  <si>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</si>
  <si>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</si>
  <si>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</si>
  <si>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</si>
  <si>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</si>
  <si>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</si>
  <si>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</si>
  <si>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</si>
  <si>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</si>
  <si>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</si>
  <si>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</si>
  <si>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</si>
  <si>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</si>
  <si>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</si>
  <si>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</si>
  <si>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</si>
  <si>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</si>
  <si>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</si>
  <si>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</si>
  <si>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</si>
  <si>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</si>
  <si>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</si>
  <si>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</si>
  <si>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</si>
  <si>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</si>
  <si>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</si>
  <si>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</si>
  <si>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</si>
  <si>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</si>
  <si>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</si>
  <si>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</si>
  <si>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</si>
  <si>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</si>
  <si>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</si>
  <si>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</si>
  <si>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</si>
  <si>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</si>
  <si>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</si>
  <si>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</si>
  <si>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</si>
  <si>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</si>
  <si>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</si>
  <si>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</si>
  <si>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</si>
  <si>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</si>
  <si>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</si>
  <si>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</si>
  <si>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</si>
  <si>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</si>
  <si>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</si>
  <si>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</si>
  <si>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</si>
  <si>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</si>
  <si>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</si>
  <si>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</si>
  <si>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</si>
  <si>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</si>
  <si>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</si>
  <si>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</si>
  <si>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</si>
  <si>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</si>
  <si>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</si>
  <si>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</si>
  <si>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</si>
  <si>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</si>
  <si>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</si>
  <si>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</si>
  <si>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</si>
  <si>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</si>
  <si>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</si>
  <si>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</si>
  <si>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</si>
  <si>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</si>
  <si>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</si>
  <si>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</si>
  <si>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</si>
  <si>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</si>
  <si>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</si>
  <si>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</si>
  <si>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</si>
  <si>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</si>
  <si>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</si>
  <si>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</si>
  <si>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</si>
  <si>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</si>
  <si>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</si>
  <si>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</si>
  <si>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</si>
  <si>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</si>
  <si>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</si>
  <si>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</si>
  <si>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</si>
  <si>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</si>
  <si>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</si>
  <si>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</si>
  <si>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</si>
  <si>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</si>
  <si>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</si>
  <si>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</si>
  <si>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</si>
  <si>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</si>
  <si>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</si>
  <si>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</si>
  <si>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</si>
  <si>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</si>
  <si>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</si>
  <si>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</si>
  <si>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</si>
  <si>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</si>
  <si>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</si>
  <si>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</si>
  <si>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</si>
  <si>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</si>
  <si>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</si>
  <si>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</si>
  <si>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</si>
  <si>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</si>
  <si>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</si>
  <si>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</si>
  <si>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</si>
  <si>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</si>
  <si>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</si>
  <si>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</si>
  <si>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</si>
  <si>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</si>
  <si>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</si>
  <si>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</si>
  <si>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</si>
  <si>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</si>
  <si>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</si>
  <si>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</si>
  <si>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</si>
  <si>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</si>
  <si>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</si>
  <si>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</si>
  <si>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</si>
  <si>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</si>
  <si>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</si>
  <si>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</si>
  <si>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</si>
  <si>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</si>
  <si>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</si>
  <si>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</si>
  <si>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</si>
  <si>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</si>
  <si>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</si>
  <si>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</si>
  <si>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</si>
  <si>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</si>
  <si>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</si>
  <si>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</si>
  <si>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</si>
  <si>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</si>
  <si>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</si>
  <si>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</si>
  <si>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</si>
  <si>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</si>
  <si>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</si>
  <si>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</si>
  <si>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</si>
  <si>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</si>
  <si>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</si>
  <si>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</si>
  <si>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</si>
  <si>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</si>
  <si>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</si>
  <si>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</si>
  <si>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</si>
  <si>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</si>
  <si>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</si>
  <si>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</si>
  <si>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</si>
  <si>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</si>
  <si>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</si>
  <si>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</si>
  <si>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</si>
  <si>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</si>
  <si>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</si>
  <si>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</si>
  <si>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</si>
  <si>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</si>
  <si>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</si>
  <si>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</si>
  <si>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</si>
  <si>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</si>
  <si>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</si>
  <si>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</si>
  <si>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</si>
  <si>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</si>
  <si>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</si>
  <si>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</si>
  <si>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</si>
  <si>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</si>
  <si>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</si>
  <si>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</si>
  <si>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</si>
  <si>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</si>
  <si>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</si>
  <si>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</si>
  <si>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</si>
  <si>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</si>
  <si>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</si>
  <si>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</si>
  <si>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</si>
  <si>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</si>
  <si>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</si>
  <si>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</si>
  <si>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</si>
  <si>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</si>
  <si>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</si>
  <si>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</si>
  <si>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</si>
  <si>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</si>
  <si>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</si>
  <si>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</si>
  <si>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</si>
  <si>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</si>
  <si>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</si>
  <si>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</si>
  <si>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</si>
  <si>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</si>
  <si>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</si>
  <si>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</si>
  <si>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</si>
  <si>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</si>
  <si>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</si>
  <si>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</si>
  <si>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</si>
  <si>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</si>
  <si>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</si>
  <si>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</si>
  <si>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</si>
  <si>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</si>
  <si>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</si>
  <si>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</si>
  <si>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</si>
  <si>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</si>
  <si>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</si>
  <si>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</si>
  <si>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</si>
  <si>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</si>
  <si>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</si>
  <si>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</si>
  <si>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</si>
  <si>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</si>
  <si>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</si>
  <si>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</si>
  <si>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</si>
  <si>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</si>
  <si>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</si>
  <si>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</si>
  <si>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</si>
  <si>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</si>
  <si>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</si>
  <si>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</si>
  <si>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</si>
  <si>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</si>
  <si>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</si>
  <si>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</si>
  <si>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</si>
  <si>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</si>
  <si>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</si>
  <si>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</si>
  <si>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</si>
  <si>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</si>
  <si>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</si>
  <si>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</si>
  <si>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</si>
  <si>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</si>
  <si>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</si>
  <si>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</si>
  <si>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</si>
  <si>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</si>
  <si>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</si>
  <si>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</si>
  <si>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</si>
  <si>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</si>
  <si>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</si>
  <si>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</si>
  <si>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</si>
  <si>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</si>
  <si>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</si>
  <si>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</si>
  <si>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</si>
  <si>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</si>
  <si>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</si>
  <si>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</si>
  <si>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</si>
  <si>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</si>
  <si>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</si>
  <si>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</si>
  <si>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</si>
  <si>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</si>
  <si>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</si>
  <si>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</si>
  <si>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</si>
  <si>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</si>
  <si>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</si>
  <si>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</si>
  <si>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</si>
  <si>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</si>
  <si>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</si>
  <si>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</si>
  <si>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</si>
  <si>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</si>
  <si>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</si>
  <si>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</si>
  <si>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</si>
  <si>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</si>
  <si>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</si>
  <si>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</si>
  <si>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</si>
  <si>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</si>
  <si>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</si>
  <si>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</si>
  <si>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</si>
  <si>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</si>
  <si>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</si>
  <si>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</si>
  <si>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</si>
  <si>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</si>
  <si>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</si>
  <si>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</si>
  <si>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</si>
  <si>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</si>
  <si>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</si>
  <si>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</si>
  <si>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</si>
  <si>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</si>
  <si>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</si>
  <si>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</si>
  <si>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</si>
  <si>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</si>
  <si>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</si>
  <si>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</si>
  <si>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</si>
  <si>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</si>
  <si>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</si>
  <si>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</si>
  <si>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</si>
  <si>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</si>
  <si>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</si>
  <si>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</si>
  <si>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</si>
  <si>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</si>
  <si>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</si>
  <si>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</si>
  <si>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</si>
  <si>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</si>
  <si>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</si>
  <si>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</si>
  <si>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</si>
  <si>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</si>
  <si>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</si>
  <si>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</si>
  <si>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</si>
  <si>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</si>
  <si>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</si>
  <si>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</si>
  <si>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</si>
  <si>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</si>
  <si>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</si>
  <si>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</si>
  <si>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</si>
  <si>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</si>
  <si>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</si>
  <si>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</si>
  <si>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</si>
  <si>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</si>
  <si>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</si>
  <si>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</si>
  <si>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</si>
  <si>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</si>
  <si>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</si>
  <si>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</si>
  <si>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</si>
  <si>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</si>
  <si>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</si>
  <si>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</si>
  <si>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</si>
  <si>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</si>
  <si>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</si>
  <si>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</si>
  <si>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</si>
  <si>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</si>
  <si>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</si>
  <si>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</si>
  <si>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</si>
  <si>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</si>
  <si>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</si>
  <si>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</si>
  <si>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</si>
  <si>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</si>
  <si>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</si>
  <si>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</si>
  <si>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</si>
  <si>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</si>
  <si>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</si>
  <si>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</si>
  <si>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</si>
  <si>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</si>
  <si>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</si>
  <si>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</si>
  <si>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</si>
  <si>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</si>
  <si>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</si>
  <si>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</si>
  <si>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</si>
  <si>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</si>
  <si>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</si>
  <si>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</si>
  <si>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</si>
  <si>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</si>
  <si>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</si>
  <si>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</si>
  <si>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</si>
  <si>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</si>
  <si>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</si>
  <si>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</si>
  <si>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</si>
  <si>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</si>
  <si>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</si>
  <si>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</si>
  <si>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</si>
  <si>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</si>
  <si>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</si>
  <si>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</si>
  <si>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</si>
  <si>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</si>
  <si>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</si>
  <si>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</si>
  <si>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</si>
  <si>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</si>
  <si>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</si>
  <si>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</si>
  <si>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</si>
  <si>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</si>
  <si>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</si>
  <si>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</si>
  <si>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</si>
  <si>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</si>
  <si>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</si>
  <si>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</si>
  <si>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</si>
  <si>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</si>
  <si>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</si>
  <si>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</si>
  <si>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</si>
  <si>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</si>
  <si>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</si>
  <si>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</si>
  <si>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</si>
  <si>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</si>
  <si>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</si>
  <si>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</si>
  <si>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</si>
  <si>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</si>
  <si>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</si>
  <si>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</si>
  <si>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</si>
  <si>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</si>
  <si>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</si>
  <si>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</si>
  <si>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</si>
  <si>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</si>
  <si>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</si>
  <si>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</si>
  <si>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</si>
  <si>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</si>
  <si>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</si>
  <si>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</si>
  <si>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</si>
  <si>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</si>
  <si>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</si>
  <si>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</si>
  <si>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</si>
  <si>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</si>
  <si>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</si>
  <si>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</si>
  <si>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</si>
  <si>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</si>
  <si>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</si>
  <si>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</si>
  <si>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</si>
  <si>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</si>
  <si>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</si>
  <si>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</si>
  <si>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</si>
  <si>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</si>
  <si>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</si>
  <si>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</si>
  <si>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</si>
  <si>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</si>
  <si>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</si>
  <si>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</si>
  <si>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</si>
  <si>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</si>
  <si>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</si>
  <si>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</si>
  <si>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</si>
  <si>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</si>
  <si>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</si>
  <si>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</si>
  <si>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</si>
  <si>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</si>
  <si>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</si>
  <si>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</si>
  <si>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</si>
  <si>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</si>
  <si>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</si>
  <si>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</si>
  <si>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</si>
  <si>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</si>
  <si>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</si>
  <si>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</si>
  <si>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</si>
  <si>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</si>
  <si>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</si>
  <si>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</si>
  <si>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</si>
  <si>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</si>
  <si>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</si>
  <si>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</si>
  <si>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</si>
  <si>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</si>
  <si>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</si>
  <si>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</si>
  <si>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</si>
  <si>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</si>
  <si>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</si>
  <si>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</si>
  <si>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</si>
  <si>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</si>
  <si>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</si>
  <si>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</si>
  <si>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</si>
  <si>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</si>
  <si>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</si>
  <si>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</si>
  <si>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</si>
  <si>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</si>
  <si>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</si>
  <si>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</si>
  <si>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</si>
  <si>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</si>
  <si>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</si>
  <si>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</si>
  <si>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</si>
  <si>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</si>
  <si>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</si>
  <si>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</si>
  <si>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</si>
  <si>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</si>
  <si>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</si>
  <si>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</si>
  <si>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</si>
  <si>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</si>
  <si>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</si>
  <si>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</si>
  <si>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</si>
  <si>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</si>
  <si>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</si>
  <si>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</si>
  <si>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</si>
  <si>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</si>
  <si>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</si>
  <si>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</si>
  <si>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</si>
  <si>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</si>
  <si>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</si>
  <si>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</si>
  <si>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</si>
  <si>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</si>
  <si>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</si>
  <si>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</si>
  <si>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</si>
  <si>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</si>
  <si>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</si>
  <si>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</si>
  <si>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</si>
  <si>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</si>
  <si>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</si>
  <si>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</si>
  <si>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</si>
  <si>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</si>
  <si>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</si>
  <si>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</si>
  <si>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</si>
  <si>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</si>
  <si>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</si>
  <si>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</si>
  <si>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</si>
  <si>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</si>
  <si>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</si>
  <si>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</si>
  <si>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</si>
  <si>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</si>
  <si>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</si>
  <si>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</si>
  <si>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</si>
  <si>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</si>
  <si>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</si>
  <si>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</si>
  <si>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</si>
  <si>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</si>
  <si>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</si>
  <si>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</si>
  <si>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</si>
  <si>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</si>
  <si>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</si>
  <si>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</si>
  <si>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</si>
  <si>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</si>
  <si>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</si>
  <si>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</si>
  <si>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</si>
  <si>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</si>
  <si>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</si>
  <si>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</si>
  <si>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</si>
  <si>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</si>
  <si>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</si>
  <si>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</si>
  <si>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</si>
  <si>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</si>
  <si>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</si>
  <si>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</si>
  <si>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</si>
  <si>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</si>
  <si>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</si>
  <si>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</si>
  <si>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</si>
  <si>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</si>
  <si>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</si>
  <si>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</si>
  <si>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</si>
  <si>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</si>
  <si>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</si>
  <si>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</si>
  <si>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</si>
  <si>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</si>
  <si>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</si>
  <si>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</si>
  <si>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</si>
  <si>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</si>
  <si>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</si>
  <si>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</si>
  <si>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</si>
  <si>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</si>
  <si>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</si>
  <si>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</si>
  <si>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</si>
  <si>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</si>
  <si>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</si>
  <si>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</si>
  <si>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</si>
  <si>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</si>
  <si>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</si>
  <si>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</si>
  <si>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</si>
  <si>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</si>
  <si>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</si>
  <si>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</si>
  <si>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</si>
  <si>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</si>
  <si>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</si>
  <si>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</si>
  <si>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</si>
  <si>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</si>
  <si>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</si>
  <si>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</si>
  <si>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</si>
  <si>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</si>
  <si>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</si>
  <si>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</si>
  <si>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</si>
  <si>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</si>
  <si>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</si>
  <si>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</si>
  <si>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</si>
  <si>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</si>
  <si>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</si>
  <si>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</si>
  <si>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</si>
  <si>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</si>
  <si>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</si>
  <si>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</si>
  <si>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</si>
  <si>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</si>
  <si>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</si>
  <si>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</si>
  <si>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</si>
  <si>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</si>
  <si>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</si>
  <si>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</si>
  <si>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</si>
  <si>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</si>
  <si>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</si>
  <si>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</si>
  <si>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</si>
  <si>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</si>
  <si>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</si>
  <si>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</si>
  <si>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</si>
  <si>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</si>
  <si>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</si>
  <si>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</si>
  <si>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</si>
  <si>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</si>
  <si>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</si>
  <si>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</si>
  <si>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</si>
  <si>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</si>
  <si>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</si>
  <si>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</si>
  <si>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</si>
  <si>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</si>
  <si>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</si>
  <si>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</si>
  <si>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</si>
  <si>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</si>
  <si>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</si>
  <si>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</si>
  <si>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</si>
  <si>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</si>
  <si>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</si>
  <si>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</si>
  <si>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</si>
  <si>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</si>
  <si>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</si>
  <si>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</si>
  <si>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</si>
  <si>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</si>
  <si>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</si>
  <si>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</si>
  <si>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</si>
  <si>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</si>
  <si>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</si>
  <si>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</si>
  <si>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</si>
  <si>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</si>
  <si>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</si>
  <si>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</si>
  <si>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</si>
  <si>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</si>
  <si>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</si>
  <si>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</si>
  <si>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</si>
  <si>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</si>
  <si>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</si>
  <si>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</si>
  <si>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</si>
  <si>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</si>
  <si>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</si>
  <si>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</si>
  <si>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</si>
  <si>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</si>
  <si>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</si>
  <si>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</si>
  <si>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</si>
  <si>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</si>
  <si>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</si>
  <si>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</si>
  <si>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</si>
  <si>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</si>
  <si>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</si>
  <si>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</si>
  <si>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</si>
  <si>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</si>
  <si>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</si>
  <si>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</si>
  <si>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</si>
  <si>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</si>
  <si>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</si>
  <si>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</si>
  <si>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</si>
  <si>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</si>
  <si>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</si>
  <si>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</si>
  <si>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</si>
  <si>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</si>
  <si>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</si>
  <si>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</si>
  <si>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</si>
  <si>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</si>
  <si>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</si>
  <si>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</si>
  <si>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</si>
  <si>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</si>
  <si>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</si>
  <si>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</si>
  <si>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</si>
  <si>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</si>
  <si>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</si>
  <si>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</si>
  <si>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</si>
  <si>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</si>
  <si>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</si>
  <si>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</si>
  <si>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</si>
  <si>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</si>
  <si>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</si>
  <si>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</si>
  <si>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</si>
  <si>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</si>
  <si>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</si>
  <si>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</si>
  <si>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</si>
  <si>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</si>
  <si>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</si>
  <si>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</si>
  <si>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</si>
  <si>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</si>
  <si>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</si>
  <si>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</si>
  <si>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</si>
  <si>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</si>
  <si>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</si>
  <si>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</si>
  <si>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</si>
  <si>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</si>
  <si>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</si>
  <si>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</si>
  <si>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</si>
  <si>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</si>
  <si>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</si>
  <si>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</si>
  <si>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</si>
  <si>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</si>
  <si>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</si>
  <si>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</si>
  <si>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</si>
  <si>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</si>
  <si>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</si>
  <si>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</si>
  <si>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</si>
  <si>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</si>
  <si>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</si>
  <si>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</si>
  <si>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</si>
  <si>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</si>
  <si>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</si>
  <si>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</si>
  <si>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</si>
  <si>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</si>
  <si>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</si>
  <si>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</si>
  <si>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</si>
  <si>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</si>
  <si>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</si>
  <si>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</si>
  <si>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</si>
  <si>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</si>
  <si>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</si>
  <si>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</si>
  <si>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</si>
  <si>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</si>
  <si>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</si>
  <si>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</si>
  <si>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</si>
  <si>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</si>
  <si>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</si>
  <si>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</si>
  <si>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</si>
  <si>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</si>
  <si>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</si>
  <si>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</si>
  <si>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</si>
  <si>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</si>
  <si>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</si>
  <si>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</si>
  <si>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</si>
  <si>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</si>
  <si>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</si>
  <si>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</si>
  <si>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</si>
  <si>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</si>
  <si>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</si>
  <si>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</si>
  <si>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</si>
  <si>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</si>
  <si>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</si>
  <si>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</si>
  <si>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</si>
  <si>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</si>
  <si>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</si>
  <si>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</si>
  <si>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</si>
  <si>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</si>
  <si>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</si>
  <si>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</si>
  <si>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</si>
  <si>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</si>
  <si>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</si>
  <si>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</si>
  <si>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</si>
  <si>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</si>
  <si>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</si>
  <si>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</si>
  <si>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</si>
  <si>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</si>
  <si>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</si>
  <si>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</si>
  <si>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</si>
  <si>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</si>
  <si>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</si>
  <si>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</si>
  <si>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</si>
  <si>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</si>
  <si>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</si>
  <si>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</si>
  <si>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</si>
  <si>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</si>
  <si>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</si>
  <si>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</si>
  <si>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</si>
  <si>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</si>
  <si>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</si>
  <si>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</si>
  <si>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</si>
  <si>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</si>
  <si>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</si>
  <si>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</si>
  <si>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</si>
  <si>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</si>
  <si>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</si>
  <si>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</si>
  <si>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</si>
  <si>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</si>
  <si>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</si>
  <si>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</si>
  <si>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</si>
  <si>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</si>
  <si>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</si>
  <si>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</si>
  <si>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</si>
  <si>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</si>
  <si>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</si>
  <si>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</si>
  <si>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</si>
  <si>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</si>
  <si>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</si>
  <si>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</si>
  <si>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</si>
  <si>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</si>
  <si>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</si>
  <si>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</si>
  <si>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</si>
  <si>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</si>
  <si>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</si>
  <si>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</si>
  <si>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</si>
  <si>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</si>
  <si>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</si>
  <si>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</si>
  <si>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</si>
  <si>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</si>
  <si>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</si>
  <si>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</si>
  <si>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</si>
  <si>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</si>
  <si>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</si>
  <si>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</si>
  <si>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</si>
  <si>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</si>
  <si>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</si>
  <si>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</si>
  <si>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</si>
  <si>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</si>
  <si>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</si>
  <si>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</si>
  <si>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</si>
  <si>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</si>
  <si>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</si>
  <si>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</si>
  <si>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</si>
  <si>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</si>
  <si>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</si>
  <si>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</si>
  <si>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</si>
  <si>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</si>
  <si>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</si>
  <si>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</si>
  <si>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</si>
  <si>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</si>
  <si>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</si>
  <si>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</si>
  <si>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</si>
  <si>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</si>
  <si>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</si>
  <si>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</si>
  <si>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</si>
  <si>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</si>
  <si>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</si>
  <si>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</si>
  <si>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</si>
  <si>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</si>
  <si>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</si>
  <si>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</si>
  <si>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</si>
  <si>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</si>
  <si>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</si>
  <si>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</si>
  <si>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</si>
  <si>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</si>
  <si>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</si>
  <si>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</si>
  <si>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</si>
  <si>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</si>
  <si>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</si>
  <si>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</si>
  <si>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</si>
  <si>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</si>
  <si>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</si>
  <si>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</si>
  <si>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</si>
  <si>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</si>
  <si>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</si>
  <si>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</si>
  <si>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</si>
  <si>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</si>
  <si>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</si>
  <si>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</si>
  <si>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</si>
  <si>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</si>
  <si>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</si>
  <si>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</si>
  <si>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</si>
  <si>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</si>
  <si>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</si>
  <si>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</si>
  <si>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</si>
  <si>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</si>
  <si>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</si>
  <si>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</si>
  <si>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</si>
  <si>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</si>
  <si>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</si>
  <si>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</si>
  <si>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</si>
  <si>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</si>
  <si>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</si>
  <si>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</si>
  <si>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</si>
  <si>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</si>
  <si>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</si>
  <si>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</si>
  <si>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</si>
  <si>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</si>
  <si>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</si>
  <si>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</si>
  <si>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</si>
  <si>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</si>
  <si>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</si>
  <si>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</si>
  <si>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</si>
  <si>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</si>
  <si>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</si>
  <si>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</si>
  <si>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</si>
  <si>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</si>
  <si>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</si>
  <si>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</si>
  <si>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</si>
  <si>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</si>
  <si>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</si>
  <si>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</si>
  <si>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</si>
  <si>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</si>
  <si>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</si>
  <si>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</si>
  <si>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</si>
  <si>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</si>
  <si>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</si>
  <si>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</si>
  <si>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</si>
  <si>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</si>
  <si>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</si>
  <si>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</si>
  <si>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</si>
  <si>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</si>
  <si>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</si>
  <si>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</si>
  <si>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</si>
  <si>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</si>
  <si>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</si>
  <si>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</si>
  <si>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</si>
  <si>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</si>
  <si>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</si>
  <si>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</si>
  <si>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</si>
  <si>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</si>
  <si>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</si>
  <si>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</si>
  <si>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</si>
  <si>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</si>
  <si>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</si>
  <si>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</si>
  <si>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</si>
  <si>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</si>
  <si>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</si>
  <si>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</si>
  <si>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</si>
  <si>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</si>
  <si>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</si>
  <si>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</si>
  <si>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</si>
  <si>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</si>
  <si>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</si>
  <si>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</si>
  <si>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</si>
  <si>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</si>
  <si>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</si>
  <si>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</si>
  <si>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</si>
  <si>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</si>
  <si>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</si>
  <si>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</si>
  <si>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</si>
  <si>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</si>
  <si>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</si>
  <si>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</si>
  <si>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</si>
  <si>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</si>
  <si>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</si>
  <si>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</si>
  <si>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</si>
  <si>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</si>
  <si>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</si>
  <si>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</si>
  <si>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</si>
  <si>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</si>
  <si>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</si>
  <si>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</si>
  <si>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</si>
  <si>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</si>
  <si>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</si>
  <si>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</si>
  <si>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</si>
  <si>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</si>
  <si>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</si>
  <si>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</si>
  <si>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</si>
  <si>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</si>
  <si>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</si>
  <si>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</si>
  <si>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</si>
  <si>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</si>
  <si>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</si>
  <si>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</si>
  <si>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</si>
  <si>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</si>
  <si>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</si>
  <si>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</si>
  <si>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</si>
  <si>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</si>
  <si>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</si>
  <si>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</si>
  <si>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</si>
  <si>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</si>
  <si>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</si>
  <si>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</si>
  <si>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</si>
  <si>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</si>
  <si>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</si>
  <si>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</si>
  <si>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</si>
  <si>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</si>
  <si>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</si>
  <si>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</si>
  <si>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</si>
  <si>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</si>
  <si>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</si>
  <si>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</si>
  <si>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</si>
  <si>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</si>
  <si>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</si>
  <si>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</si>
  <si>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</si>
  <si>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</si>
  <si>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</si>
  <si>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</si>
  <si>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</si>
  <si>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</si>
  <si>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</si>
  <si>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</si>
  <si>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</si>
  <si>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</si>
  <si>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</si>
  <si>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</si>
  <si>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</si>
  <si>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</si>
  <si>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</si>
  <si>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</si>
  <si>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</si>
  <si>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</si>
  <si>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</si>
  <si>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</si>
  <si>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</si>
  <si>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</si>
  <si>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</si>
  <si>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</si>
  <si>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</si>
  <si>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</si>
  <si>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</si>
  <si>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</si>
  <si>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</si>
  <si>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</si>
  <si>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</si>
  <si>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</si>
  <si>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</si>
  <si>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</si>
  <si>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</si>
  <si>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</si>
  <si>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</si>
  <si>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</si>
  <si>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</si>
  <si>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</si>
  <si>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</si>
  <si>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</si>
  <si>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</si>
  <si>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</si>
  <si>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</si>
  <si>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</si>
  <si>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</si>
  <si>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</si>
  <si>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</si>
  <si>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</si>
  <si>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</si>
  <si>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</si>
  <si>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</si>
  <si>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</si>
  <si>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</si>
  <si>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</si>
  <si>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</si>
  <si>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</si>
  <si>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</si>
  <si>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</si>
  <si>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</si>
  <si>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</si>
  <si>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</si>
  <si>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</si>
  <si>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</si>
  <si>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</si>
  <si>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</si>
  <si>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</si>
  <si>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</si>
  <si>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</si>
  <si>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</si>
  <si>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</si>
  <si>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</si>
  <si>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</si>
  <si>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</si>
  <si>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</si>
  <si>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</si>
  <si>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</si>
  <si>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</si>
  <si>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</si>
  <si>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</si>
  <si>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</si>
  <si>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</si>
  <si>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</si>
  <si>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</si>
  <si>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</si>
  <si>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</si>
  <si>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</si>
  <si>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</si>
  <si>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</si>
  <si>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</si>
  <si>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</si>
  <si>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</si>
  <si>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</si>
  <si>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</si>
  <si>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</si>
  <si>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</si>
  <si>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</si>
  <si>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</si>
  <si>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</si>
  <si>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</si>
  <si>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</si>
  <si>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</si>
  <si>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</si>
  <si>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</si>
  <si>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</si>
  <si>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</si>
  <si>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</si>
  <si>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</si>
  <si>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</si>
  <si>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</si>
  <si>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</si>
  <si>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</si>
  <si>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</si>
  <si>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</si>
  <si>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</si>
  <si>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</si>
  <si>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</si>
  <si>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</si>
  <si>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</si>
  <si>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</si>
  <si>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</si>
  <si>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</si>
  <si>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</si>
  <si>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</si>
  <si>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</si>
  <si>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</si>
  <si>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</si>
  <si>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</si>
  <si>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</si>
  <si>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</si>
  <si>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</si>
  <si>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</si>
  <si>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</si>
  <si>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</si>
  <si>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</si>
  <si>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</si>
  <si>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</si>
  <si>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</si>
  <si>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</si>
  <si>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</si>
  <si>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</si>
  <si>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</si>
  <si>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</si>
  <si>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</si>
  <si>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</si>
  <si>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</si>
  <si>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</si>
  <si>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</si>
  <si>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</si>
  <si>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</si>
  <si>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</si>
  <si>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</si>
  <si>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</si>
  <si>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</si>
  <si>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</si>
  <si>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</si>
  <si>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</si>
  <si>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</si>
  <si>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</si>
  <si>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</si>
  <si>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</si>
  <si>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</si>
  <si>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</si>
  <si>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</si>
  <si>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</si>
  <si>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</si>
  <si>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</si>
  <si>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</si>
  <si>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</si>
  <si>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</si>
  <si>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</si>
  <si>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</si>
  <si>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</si>
  <si>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</si>
  <si>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</si>
  <si>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</si>
  <si>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</si>
  <si>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</si>
  <si>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</si>
  <si>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</si>
  <si>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</si>
  <si>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</si>
  <si>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</si>
  <si>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</si>
  <si>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</si>
  <si>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</si>
  <si>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</si>
  <si>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</si>
  <si>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</si>
  <si>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</si>
  <si>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</si>
  <si>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</si>
  <si>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</si>
  <si>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</si>
  <si>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</si>
  <si>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</si>
  <si>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</si>
  <si>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</si>
  <si>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</si>
  <si>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</si>
  <si>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</si>
  <si>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</si>
  <si>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</si>
  <si>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</si>
  <si>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</si>
  <si>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</si>
  <si>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</si>
  <si>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</si>
  <si>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</si>
  <si>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</si>
  <si>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</si>
  <si>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</si>
  <si>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</si>
  <si>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</si>
  <si>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</si>
  <si>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</si>
  <si>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</si>
  <si>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</si>
  <si>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</si>
  <si>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</si>
  <si>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</si>
  <si>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</si>
  <si>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</si>
  <si>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</si>
  <si>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</si>
  <si>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</si>
  <si>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</si>
  <si>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</si>
  <si>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</si>
  <si>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</si>
  <si>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</si>
  <si>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</si>
  <si>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</si>
  <si>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</si>
  <si>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</si>
  <si>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</si>
  <si>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</si>
  <si>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</si>
  <si>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</si>
  <si>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</si>
  <si>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</si>
  <si>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</si>
  <si>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</si>
  <si>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</si>
  <si>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</si>
  <si>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</si>
  <si>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</si>
  <si>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</si>
  <si>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</si>
  <si>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</si>
  <si>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</si>
  <si>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</si>
  <si>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</si>
  <si>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</si>
  <si>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</si>
  <si>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</si>
  <si>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</si>
  <si>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</si>
  <si>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</si>
  <si>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</si>
  <si>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</si>
  <si>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</si>
  <si>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</si>
  <si>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</si>
  <si>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</si>
  <si>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</si>
  <si>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</si>
  <si>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</si>
  <si>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</si>
  <si>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</si>
  <si>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</si>
  <si>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</si>
  <si>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</si>
  <si>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</si>
  <si>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</si>
  <si>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</si>
  <si>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</si>
  <si>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</si>
  <si>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</si>
  <si>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</si>
  <si>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</si>
  <si>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</si>
  <si>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</si>
  <si>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</si>
  <si>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</si>
  <si>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</si>
  <si>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</si>
  <si>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</si>
  <si>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</si>
  <si>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</si>
  <si>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</si>
  <si>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</si>
  <si>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</si>
  <si>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</si>
  <si>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</si>
  <si>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</si>
  <si>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</si>
  <si>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</si>
  <si>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</si>
  <si>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</si>
  <si>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</si>
  <si>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</si>
  <si>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</si>
  <si>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</si>
  <si>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</si>
  <si>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</si>
  <si>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</si>
  <si>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</si>
  <si>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</si>
  <si>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</si>
  <si>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</si>
  <si>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</si>
  <si>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</si>
  <si>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</si>
  <si>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</si>
  <si>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</si>
  <si>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</si>
  <si>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</si>
  <si>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</si>
  <si>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</si>
  <si>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</si>
  <si>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</si>
  <si>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</si>
  <si>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</si>
  <si>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</si>
  <si>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</si>
  <si>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</si>
  <si>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</si>
  <si>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</si>
  <si>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</si>
  <si>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</si>
  <si>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</si>
  <si>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</si>
  <si>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</si>
  <si>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</si>
  <si>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</si>
  <si>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</si>
  <si>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</si>
  <si>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</si>
  <si>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</si>
  <si>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</si>
  <si>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</si>
  <si>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</si>
  <si>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</si>
  <si>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</si>
  <si>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</si>
  <si>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</si>
  <si>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</si>
  <si>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</si>
  <si>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</si>
  <si>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</si>
  <si>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</si>
  <si>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</si>
  <si>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</si>
  <si>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</si>
  <si>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</si>
  <si>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</si>
  <si>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</si>
  <si>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</si>
  <si>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</si>
  <si>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</si>
  <si>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</si>
  <si>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</si>
  <si>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</si>
  <si>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</si>
  <si>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</si>
  <si>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</si>
  <si>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</si>
  <si>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</si>
  <si>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</si>
  <si>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</si>
  <si>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</si>
  <si>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</si>
  <si>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</si>
  <si>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</si>
  <si>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</si>
  <si>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</si>
  <si>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</si>
  <si>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</si>
  <si>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</si>
  <si>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</si>
  <si>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</si>
  <si>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</si>
  <si>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</si>
  <si>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</si>
  <si>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</si>
  <si>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</si>
  <si>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</si>
  <si>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</si>
  <si>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</si>
  <si>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</si>
  <si>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</si>
  <si>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</si>
  <si>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</si>
  <si>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</si>
  <si>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</si>
  <si>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</si>
  <si>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</si>
  <si>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</si>
  <si>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</si>
  <si>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</si>
  <si>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</si>
  <si>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</si>
  <si>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</si>
  <si>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</si>
  <si>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</si>
  <si>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</si>
  <si>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</si>
  <si>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</si>
  <si>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</si>
  <si>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</si>
  <si>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</si>
  <si>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</si>
  <si>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</si>
  <si>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</si>
  <si>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</si>
  <si>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</si>
  <si>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</si>
  <si>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</si>
  <si>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</si>
  <si>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</si>
  <si>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</si>
  <si>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</si>
  <si>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</si>
  <si>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</si>
  <si>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</si>
  <si>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</si>
  <si>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</si>
  <si>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</si>
  <si>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</si>
  <si>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</si>
  <si>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</si>
  <si>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</si>
  <si>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</si>
  <si>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</si>
  <si>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</si>
  <si>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</si>
  <si>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</si>
  <si>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</si>
  <si>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</si>
  <si>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</si>
  <si>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</si>
  <si>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</si>
  <si>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</si>
  <si>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</si>
  <si>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</si>
  <si>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</si>
  <si>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</si>
  <si>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</si>
  <si>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</si>
  <si>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</si>
  <si>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</si>
  <si>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</si>
  <si>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</si>
  <si>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</si>
  <si>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</si>
  <si>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</si>
  <si>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</si>
  <si>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</si>
  <si>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</si>
  <si>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</si>
  <si>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</si>
  <si>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</si>
  <si>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</si>
  <si>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</si>
  <si>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</si>
  <si>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</si>
  <si>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</si>
  <si>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</si>
  <si>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</si>
  <si>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</si>
  <si>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</si>
  <si>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</si>
  <si>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</si>
  <si>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</si>
  <si>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</si>
  <si>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</si>
  <si>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</si>
  <si>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</si>
  <si>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</si>
  <si>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</si>
  <si>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</si>
  <si>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</si>
  <si>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</si>
  <si>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</si>
  <si>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</si>
  <si>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</si>
  <si>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</si>
  <si>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</si>
  <si>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</si>
  <si>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</si>
  <si>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</si>
  <si>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</si>
  <si>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</si>
  <si>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</si>
  <si>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</si>
  <si>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</si>
  <si>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</si>
  <si>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</si>
  <si>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</si>
  <si>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</si>
  <si>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</si>
  <si>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</si>
  <si>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</si>
  <si>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</si>
  <si>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</si>
  <si>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</si>
  <si>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</si>
  <si>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</si>
  <si>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</si>
  <si>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</si>
  <si>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</si>
  <si>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</si>
  <si>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</si>
  <si>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</si>
  <si>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</si>
  <si>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</si>
  <si>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</si>
  <si>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</si>
  <si>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</si>
  <si>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</si>
  <si>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</si>
  <si>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</si>
  <si>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</si>
  <si>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</si>
  <si>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</si>
  <si>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</si>
  <si>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</si>
  <si>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</si>
  <si>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</si>
  <si>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</si>
  <si>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</si>
  <si>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</si>
  <si>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</si>
  <si>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</si>
  <si>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</si>
  <si>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</si>
  <si>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</si>
  <si>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</si>
  <si>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</si>
  <si>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</si>
  <si>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</si>
  <si>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</si>
  <si>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</si>
  <si>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</si>
  <si>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</si>
  <si>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</si>
  <si>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</si>
  <si>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</si>
  <si>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</si>
  <si>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</si>
  <si>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</si>
  <si>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</si>
  <si>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</si>
  <si>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</si>
  <si>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</si>
  <si>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</si>
  <si>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</si>
  <si>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</si>
  <si>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</si>
  <si>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</si>
  <si>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</si>
  <si>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</si>
  <si>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</si>
  <si>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</si>
  <si>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</si>
  <si>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</si>
  <si>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</si>
  <si>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</si>
  <si>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</si>
  <si>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</si>
  <si>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</si>
  <si>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</si>
  <si>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</si>
  <si>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</si>
  <si>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</si>
  <si>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</si>
  <si>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</si>
  <si>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</si>
  <si>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</si>
  <si>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</si>
  <si>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</si>
  <si>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</si>
  <si>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</si>
  <si>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</si>
  <si>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</si>
  <si>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</si>
  <si>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</si>
  <si>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</si>
  <si>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</si>
  <si>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</si>
  <si>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</si>
  <si>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</si>
  <si>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</si>
  <si>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</si>
  <si>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</si>
  <si>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</si>
  <si>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</si>
  <si>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</si>
  <si>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</si>
  <si>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</si>
  <si>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</si>
  <si>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</si>
  <si>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</si>
  <si>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</si>
  <si>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</si>
  <si>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</si>
  <si>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</si>
  <si>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</si>
  <si>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</si>
  <si>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</si>
  <si>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</si>
  <si>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</si>
  <si>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</si>
  <si>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</si>
  <si>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</si>
  <si>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</si>
  <si>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</si>
  <si>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</si>
  <si>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</si>
  <si>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</si>
  <si>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</si>
  <si>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</si>
  <si>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</si>
  <si>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</si>
  <si>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</si>
  <si>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</si>
  <si>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</si>
  <si>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</si>
  <si>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</si>
  <si>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</si>
  <si>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</si>
  <si>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</si>
  <si>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</si>
  <si>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</si>
  <si>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</si>
  <si>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</si>
  <si>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</si>
  <si>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</si>
  <si>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</si>
  <si>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</si>
  <si>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</si>
  <si>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</si>
  <si>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</si>
  <si>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</si>
  <si>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</si>
  <si>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</si>
  <si>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</si>
  <si>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</si>
  <si>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</si>
  <si>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</si>
  <si>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</si>
  <si>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</si>
  <si>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</si>
  <si>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</si>
  <si>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</si>
  <si>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</si>
  <si>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</si>
  <si>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</si>
  <si>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</si>
  <si>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</si>
  <si>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</si>
  <si>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</si>
  <si>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</si>
  <si>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</si>
  <si>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</si>
  <si>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</si>
  <si>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</si>
  <si>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</si>
  <si>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</si>
  <si>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</si>
  <si>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</si>
  <si>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</si>
  <si>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</si>
  <si>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</si>
  <si>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</si>
  <si>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</si>
  <si>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</si>
  <si>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</si>
  <si>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</si>
  <si>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</si>
  <si>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</si>
  <si>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</si>
  <si>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</si>
  <si>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</si>
  <si>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</si>
  <si>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</si>
  <si>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</si>
  <si>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</si>
  <si>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</si>
  <si>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</si>
  <si>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</si>
  <si>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</si>
  <si>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</si>
  <si>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</si>
  <si>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</si>
  <si>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</si>
  <si>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</si>
  <si>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</si>
  <si>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</si>
  <si>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</si>
  <si>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</si>
  <si>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</si>
  <si>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</si>
  <si>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</si>
  <si>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</si>
  <si>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</si>
  <si>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</si>
  <si>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</si>
  <si>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</si>
  <si>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</si>
  <si>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</si>
  <si>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</si>
  <si>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</si>
  <si>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</si>
  <si>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</si>
  <si>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</si>
  <si>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</si>
  <si>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</si>
  <si>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</si>
  <si>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</si>
  <si>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</si>
  <si>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</si>
  <si>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</si>
  <si>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</si>
  <si>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</si>
  <si>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</si>
  <si>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</si>
  <si>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</si>
  <si>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</si>
  <si>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</si>
  <si>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</si>
  <si>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</si>
  <si>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</si>
  <si>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</si>
  <si>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</si>
  <si>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</si>
  <si>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</si>
  <si>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</si>
  <si>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</si>
  <si>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</si>
  <si>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</si>
  <si>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</si>
  <si>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</si>
  <si>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</si>
  <si>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</si>
  <si>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</si>
  <si>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</si>
  <si>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</si>
  <si>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</si>
  <si>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</si>
  <si>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</si>
  <si>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</si>
  <si>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</si>
  <si>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</si>
  <si>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</si>
  <si>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</si>
  <si>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</si>
  <si>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</si>
  <si>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</si>
  <si>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</si>
  <si>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</si>
  <si>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</si>
  <si>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</si>
  <si>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</si>
  <si>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</si>
  <si>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</si>
  <si>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</si>
  <si>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</si>
  <si>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</si>
  <si>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</si>
  <si>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</si>
  <si>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</si>
  <si>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</si>
  <si>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</si>
  <si>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</si>
  <si>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</si>
  <si>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</si>
  <si>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</si>
  <si>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</si>
  <si>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</si>
  <si>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</si>
  <si>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</si>
  <si>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</si>
  <si>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</si>
  <si>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</si>
  <si>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</si>
  <si>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</si>
  <si>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</si>
  <si>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</si>
  <si>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</si>
  <si>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</si>
  <si>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</si>
  <si>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</si>
  <si>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</si>
  <si>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</si>
  <si>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</si>
  <si>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</si>
  <si>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</si>
  <si>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</si>
  <si>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</si>
  <si>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</si>
  <si>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</si>
  <si>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</si>
  <si>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</si>
  <si>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</si>
  <si>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</si>
  <si>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</si>
  <si>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</si>
  <si>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</si>
  <si>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</si>
  <si>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</si>
  <si>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</si>
  <si>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</si>
  <si>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</si>
  <si>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</si>
  <si>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</si>
  <si>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</si>
  <si>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</si>
  <si>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</si>
  <si>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</si>
  <si>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</si>
  <si>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</si>
  <si>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</si>
  <si>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</si>
  <si>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</si>
  <si>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</si>
  <si>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</si>
  <si>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</si>
  <si>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</si>
  <si>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</si>
  <si>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</si>
  <si>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</si>
  <si>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</si>
  <si>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</si>
  <si>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</si>
  <si>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</si>
  <si>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</si>
  <si>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</si>
  <si>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</si>
  <si>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</si>
  <si>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</si>
  <si>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</si>
  <si>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</si>
  <si>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</si>
  <si>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</si>
  <si>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</si>
  <si>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</si>
  <si>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</si>
  <si>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</si>
  <si>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</si>
  <si>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</si>
  <si>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</si>
  <si>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</si>
  <si>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</si>
  <si>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</si>
  <si>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</si>
  <si>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</si>
  <si>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</si>
  <si>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</si>
  <si>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</si>
  <si>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</si>
  <si>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</si>
  <si>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</si>
  <si>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</si>
  <si>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</si>
  <si>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</si>
  <si>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</si>
  <si>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</si>
  <si>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</si>
  <si>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</si>
  <si>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</si>
  <si>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</si>
  <si>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</si>
  <si>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</si>
  <si>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</si>
  <si>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</si>
  <si>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</si>
  <si>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</si>
  <si>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</si>
  <si>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</si>
  <si>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</si>
  <si>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</si>
  <si>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</si>
  <si>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</si>
  <si>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</si>
  <si>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</si>
  <si>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</si>
  <si>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</si>
  <si>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</si>
  <si>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</si>
  <si>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</si>
  <si>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</si>
  <si>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</si>
  <si>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</si>
  <si>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</si>
  <si>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</si>
  <si>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</si>
  <si>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</si>
  <si>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</si>
  <si>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</si>
  <si>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</si>
  <si>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</si>
  <si>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</si>
  <si>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</si>
  <si>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</si>
  <si>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</si>
  <si>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</si>
  <si>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</si>
  <si>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</si>
  <si>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</si>
  <si>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</si>
  <si>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</si>
  <si>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</si>
  <si>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</si>
  <si>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</si>
  <si>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</si>
  <si>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</si>
  <si>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</si>
  <si>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</si>
  <si>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</si>
  <si>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</si>
  <si>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</si>
  <si>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</si>
  <si>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</si>
  <si>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</si>
  <si>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</si>
  <si>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</si>
  <si>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</si>
  <si>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</si>
  <si>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</si>
  <si>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</si>
  <si>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</si>
  <si>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</si>
  <si>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</si>
  <si>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</si>
  <si>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</si>
  <si>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</si>
  <si>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</si>
  <si>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</si>
  <si>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</si>
  <si>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</si>
  <si>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</si>
  <si>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</si>
  <si>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</si>
  <si>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</si>
  <si>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</si>
  <si>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</si>
  <si>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</si>
  <si>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</si>
  <si>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</si>
  <si>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</si>
  <si>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</si>
  <si>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</si>
  <si>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</si>
  <si>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</si>
  <si>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</si>
  <si>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</si>
  <si>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</si>
  <si>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</si>
  <si>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</si>
  <si>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</si>
  <si>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</si>
  <si>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</si>
  <si>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</si>
  <si>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</si>
  <si>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</si>
  <si>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</si>
  <si>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</si>
  <si>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</si>
  <si>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</si>
  <si>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</si>
  <si>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</si>
  <si>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</si>
  <si>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</si>
  <si>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</si>
  <si>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</si>
  <si>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</si>
  <si>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</si>
  <si>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</si>
  <si>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</si>
  <si>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</si>
  <si>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</si>
  <si>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</si>
  <si>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</si>
  <si>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</si>
  <si>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</si>
  <si>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</si>
  <si>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</si>
  <si>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</si>
  <si>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</si>
  <si>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</si>
  <si>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</si>
  <si>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</si>
  <si>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</si>
  <si>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</si>
  <si>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</si>
  <si>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</si>
  <si>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</si>
  <si>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</si>
  <si>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</si>
  <si>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</si>
  <si>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</si>
  <si>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</si>
  <si>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</si>
  <si>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</si>
  <si>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</si>
  <si>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</si>
  <si>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</si>
  <si>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</si>
  <si>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</si>
  <si>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</si>
  <si>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</si>
  <si>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</si>
  <si>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</si>
  <si>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</si>
  <si>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</si>
  <si>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</si>
  <si>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</si>
  <si>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</si>
  <si>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</si>
  <si>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</si>
  <si>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</si>
  <si>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</si>
  <si>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</si>
  <si>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</si>
  <si>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</si>
  <si>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</si>
  <si>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</si>
  <si>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</si>
  <si>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</si>
  <si>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</si>
  <si>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</si>
  <si>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</si>
  <si>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</si>
  <si>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</si>
  <si>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</si>
  <si>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</si>
  <si>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</si>
  <si>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</si>
  <si>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</si>
  <si>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</si>
  <si>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</si>
  <si>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</si>
  <si>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</si>
  <si>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</si>
  <si>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</si>
  <si>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</si>
  <si>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</si>
  <si>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</si>
  <si>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</si>
  <si>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</si>
  <si>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</si>
  <si>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</si>
  <si>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</si>
  <si>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</si>
  <si>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</si>
  <si>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</si>
  <si>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</si>
  <si>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</si>
  <si>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</si>
  <si>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</si>
  <si>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</si>
  <si>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</si>
  <si>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</si>
  <si>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</si>
  <si>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</si>
  <si>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</si>
  <si>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</si>
  <si>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</si>
  <si>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</si>
  <si>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</si>
  <si>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</si>
  <si>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</si>
  <si>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</si>
  <si>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</si>
  <si>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</si>
  <si>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</si>
  <si>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</si>
  <si>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</si>
  <si>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</si>
  <si>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</si>
  <si>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</si>
  <si>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</si>
  <si>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</si>
  <si>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</si>
  <si>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</si>
  <si>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</si>
  <si>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</si>
  <si>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</si>
  <si>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</si>
  <si>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</si>
  <si>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</si>
  <si>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</si>
  <si>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</si>
  <si>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</si>
  <si>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</si>
  <si>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</si>
  <si>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</si>
  <si>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</si>
  <si>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</si>
  <si>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</si>
  <si>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</si>
  <si>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</si>
  <si>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</si>
  <si>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</si>
  <si>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</si>
  <si>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</si>
  <si>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</si>
  <si>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</si>
  <si>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</si>
  <si>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</si>
  <si>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</si>
  <si>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</si>
  <si>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</si>
  <si>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</si>
  <si>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</si>
  <si>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</si>
  <si>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</si>
  <si>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</si>
  <si>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</si>
  <si>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</si>
  <si>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</si>
  <si>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</si>
  <si>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</si>
  <si>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</si>
  <si>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</si>
  <si>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</si>
  <si>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</si>
  <si>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</si>
  <si>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</si>
  <si>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</si>
  <si>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</si>
  <si>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</si>
  <si>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</si>
  <si>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</si>
  <si>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</si>
  <si>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</si>
  <si>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</si>
  <si>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</si>
  <si>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</si>
  <si>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</si>
  <si>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</si>
  <si>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</si>
  <si>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</si>
  <si>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</si>
  <si>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</si>
  <si>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</si>
  <si>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</si>
  <si>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</si>
  <si>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</si>
  <si>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</si>
  <si>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</si>
  <si>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</si>
  <si>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</si>
  <si>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</si>
  <si>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</si>
  <si>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</si>
  <si>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</si>
  <si>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</si>
  <si>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</si>
  <si>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</si>
  <si>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</si>
  <si>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</si>
  <si>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</si>
  <si>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</si>
  <si>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</si>
  <si>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</si>
  <si>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</si>
  <si>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</si>
  <si>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</si>
  <si>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</si>
  <si>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</si>
  <si>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</si>
  <si>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</si>
  <si>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</si>
  <si>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</si>
  <si>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</si>
  <si>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</si>
  <si>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</si>
  <si>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</si>
  <si>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</si>
  <si>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</si>
  <si>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</si>
  <si>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</si>
  <si>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</si>
  <si>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</si>
  <si>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</si>
  <si>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</si>
  <si>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</si>
  <si>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</si>
  <si>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</si>
  <si>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</si>
  <si>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</si>
  <si>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</si>
  <si>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</si>
  <si>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</si>
  <si>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</si>
  <si>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</si>
  <si>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</si>
  <si>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</si>
  <si>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</si>
  <si>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</si>
  <si>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</si>
  <si>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</si>
  <si>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</si>
  <si>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</si>
  <si>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</si>
  <si>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</si>
  <si>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</si>
  <si>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</si>
  <si>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</si>
  <si>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</si>
  <si>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</si>
  <si>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</si>
  <si>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</si>
  <si>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</si>
  <si>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</si>
  <si>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</si>
  <si>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</si>
  <si>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</si>
  <si>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</si>
  <si>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</si>
  <si>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</si>
  <si>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</si>
  <si>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</si>
  <si>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</si>
  <si>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</si>
  <si>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</si>
  <si>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</si>
  <si>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</si>
  <si>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</si>
  <si>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</si>
  <si>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</si>
  <si>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</si>
  <si>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</si>
  <si>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</si>
  <si>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</si>
  <si>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</si>
  <si>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</si>
  <si>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</si>
  <si>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</si>
  <si>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</si>
  <si>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</si>
  <si>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</si>
  <si>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</si>
  <si>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</si>
  <si>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</si>
  <si>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</si>
  <si>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</si>
  <si>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</si>
  <si>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</si>
  <si>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</si>
  <si>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</si>
  <si>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</si>
  <si>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</si>
  <si>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</si>
  <si>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</si>
  <si>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</si>
  <si>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</si>
  <si>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</si>
  <si>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</si>
  <si>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</si>
  <si>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</si>
  <si>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</si>
  <si>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</si>
  <si>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</si>
  <si>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</si>
  <si>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</si>
  <si>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</si>
  <si>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</si>
  <si>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</si>
  <si>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</si>
  <si>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</si>
  <si>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</si>
  <si>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</si>
  <si>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</si>
  <si>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</si>
  <si>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</si>
  <si>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</si>
  <si>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</si>
  <si>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</si>
  <si>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</si>
  <si>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</si>
  <si>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</si>
  <si>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</si>
  <si>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</si>
  <si>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</si>
  <si>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</si>
  <si>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</si>
  <si>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</si>
  <si>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</si>
  <si>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</si>
  <si>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</si>
  <si>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</si>
  <si>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</si>
  <si>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</si>
  <si>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</si>
  <si>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</si>
  <si>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</si>
  <si>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</si>
  <si>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</si>
  <si>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</si>
  <si>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</si>
  <si>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</si>
  <si>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</si>
  <si>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</si>
  <si>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</si>
  <si>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</si>
  <si>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</si>
  <si>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</si>
  <si>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</si>
  <si>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</si>
  <si>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</si>
  <si>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</si>
  <si>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</si>
  <si>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</si>
  <si>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</si>
  <si>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</si>
  <si>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</si>
  <si>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</si>
  <si>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</si>
  <si>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</si>
  <si>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</si>
  <si>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</si>
  <si>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</si>
  <si>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</si>
  <si>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</si>
  <si>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</si>
  <si>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</si>
  <si>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</si>
  <si>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</si>
  <si>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</si>
  <si>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</si>
  <si>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</si>
  <si>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</si>
  <si>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</si>
  <si>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</si>
  <si>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</si>
  <si>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</si>
  <si>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</si>
  <si>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</si>
  <si>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</si>
  <si>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</si>
  <si>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</si>
  <si>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</si>
  <si>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</si>
  <si>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</si>
  <si>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</si>
  <si>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</si>
  <si>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</si>
  <si>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</si>
  <si>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</si>
  <si>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</si>
  <si>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</si>
  <si>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</si>
  <si>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</si>
  <si>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</si>
  <si>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</si>
  <si>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</si>
  <si>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</si>
  <si>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</si>
  <si>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</si>
  <si>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</si>
  <si>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</si>
  <si>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</si>
  <si>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</si>
  <si>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</si>
  <si>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</si>
  <si>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</si>
  <si>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</si>
  <si>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</si>
  <si>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</si>
  <si>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</si>
  <si>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</si>
  <si>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</si>
  <si>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</si>
  <si>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</si>
  <si>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</si>
  <si>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</si>
  <si>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</si>
  <si>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</si>
  <si>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</si>
  <si>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</si>
  <si>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</si>
  <si>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</si>
  <si>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</si>
  <si>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</si>
  <si>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</si>
  <si>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</si>
  <si>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</si>
  <si>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</si>
  <si>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</si>
  <si>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</si>
  <si>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</si>
  <si>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</si>
  <si>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</si>
  <si>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</si>
  <si>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</si>
  <si>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</si>
  <si>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</si>
  <si>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</si>
  <si>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</si>
  <si>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</si>
  <si>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</si>
  <si>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</si>
  <si>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</si>
  <si>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</si>
  <si>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</si>
  <si>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</si>
  <si>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</si>
  <si>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</si>
  <si>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</si>
  <si>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</si>
  <si>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</si>
  <si>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</si>
  <si>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</si>
  <si>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</si>
  <si>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</si>
  <si>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</si>
  <si>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</si>
  <si>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</si>
  <si>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</si>
  <si>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</si>
  <si>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</si>
  <si>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</si>
  <si>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</si>
  <si>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</si>
  <si>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</si>
  <si>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</si>
  <si>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</si>
  <si>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</si>
  <si>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</si>
  <si>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</si>
  <si>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</si>
  <si>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</si>
  <si>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</si>
  <si>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</si>
  <si>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</si>
  <si>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</si>
  <si>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</si>
  <si>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</si>
  <si>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</si>
  <si>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</si>
  <si>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</si>
  <si>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</si>
  <si>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</si>
  <si>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</si>
  <si>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</si>
  <si>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</si>
  <si>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</si>
  <si>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</si>
  <si>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</si>
  <si>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</si>
  <si>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</si>
  <si>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</si>
  <si>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</si>
  <si>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</si>
  <si>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</si>
  <si>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</si>
  <si>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</si>
  <si>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</si>
  <si>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</si>
  <si>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</si>
  <si>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</si>
  <si>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</si>
  <si>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</si>
  <si>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</si>
  <si>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</si>
  <si>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</si>
  <si>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</si>
  <si>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</si>
  <si>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</si>
  <si>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</si>
  <si>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</si>
  <si>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</si>
  <si>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</si>
  <si>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</si>
  <si>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</si>
  <si>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</si>
  <si>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</si>
  <si>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</si>
  <si>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</si>
  <si>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</si>
  <si>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</si>
  <si>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</si>
  <si>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</si>
  <si>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</si>
  <si>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</si>
  <si>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</si>
  <si>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</si>
  <si>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</si>
  <si>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</si>
  <si>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</si>
  <si>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</si>
  <si>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</si>
  <si>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</si>
  <si>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</si>
  <si>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</si>
  <si>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</si>
  <si>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</si>
  <si>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</si>
  <si>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</si>
  <si>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</si>
  <si>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</si>
  <si>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</si>
  <si>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</si>
  <si>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</si>
  <si>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</si>
  <si>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</si>
  <si>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</si>
  <si>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</si>
  <si>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</si>
  <si>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</si>
  <si>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</si>
  <si>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</si>
  <si>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</si>
  <si>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</si>
  <si>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</si>
  <si>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</si>
  <si>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</si>
  <si>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</si>
  <si>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</si>
  <si>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</si>
  <si>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</si>
  <si>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</si>
  <si>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</si>
  <si>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</si>
  <si>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</si>
  <si>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</si>
  <si>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</si>
  <si>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</si>
  <si>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</si>
  <si>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</si>
  <si>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</si>
  <si>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</si>
  <si>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</si>
  <si>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</si>
  <si>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</si>
  <si>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</si>
  <si>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</si>
  <si>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</si>
  <si>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</si>
  <si>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</si>
  <si>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</si>
  <si>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</si>
  <si>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</si>
  <si>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</si>
  <si>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</si>
  <si>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</si>
  <si>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</si>
  <si>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</si>
  <si>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</si>
  <si>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</si>
  <si>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</si>
  <si>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</si>
  <si>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</si>
  <si>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</si>
  <si>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</si>
  <si>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</si>
  <si>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</si>
  <si>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</si>
  <si>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</si>
  <si>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</si>
  <si>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</si>
  <si>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</si>
  <si>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</si>
  <si>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</si>
  <si>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</si>
  <si>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</si>
  <si>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</si>
  <si>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</si>
  <si>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</si>
  <si>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</si>
  <si>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</si>
  <si>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</si>
  <si>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</si>
  <si>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</si>
  <si>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</si>
  <si>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</si>
  <si>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</si>
  <si>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</si>
  <si>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</si>
  <si>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</si>
  <si>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</si>
  <si>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</si>
  <si>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</si>
  <si>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</si>
  <si>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</si>
  <si>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</si>
  <si>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</si>
  <si>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</si>
  <si>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</si>
  <si>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</si>
  <si>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</si>
  <si>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</si>
  <si>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</si>
  <si>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</si>
  <si>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</si>
  <si>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</si>
  <si>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</si>
  <si>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</si>
  <si>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</si>
  <si>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</si>
  <si>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</si>
  <si>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</si>
  <si>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</si>
  <si>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</si>
  <si>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</si>
  <si>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</si>
  <si>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</si>
  <si>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</si>
  <si>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</si>
  <si>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</si>
  <si>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</si>
  <si>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</si>
  <si>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</si>
  <si>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</si>
  <si>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</si>
  <si>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</si>
  <si>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</si>
  <si>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</si>
  <si>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</si>
  <si>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</si>
  <si>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</si>
  <si>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</si>
  <si>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</si>
  <si>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</si>
  <si>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</si>
  <si>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</si>
  <si>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</si>
  <si>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</si>
  <si>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</si>
  <si>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</si>
  <si>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</si>
  <si>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</si>
  <si>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</si>
  <si>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</si>
  <si>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</si>
  <si>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</si>
  <si>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</si>
  <si>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</si>
  <si>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</si>
  <si>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</si>
  <si>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</si>
  <si>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</si>
  <si>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</si>
  <si>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</si>
  <si>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</si>
  <si>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</si>
  <si>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</si>
  <si>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</si>
  <si>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</si>
  <si>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</si>
  <si>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</si>
  <si>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</si>
  <si>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</si>
  <si>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</si>
  <si>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</si>
  <si>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</si>
  <si>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</si>
  <si>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</si>
  <si>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</si>
  <si>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</si>
  <si>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</si>
  <si>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</si>
  <si>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</si>
  <si>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</si>
  <si>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</si>
  <si>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</si>
  <si>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</si>
  <si>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</si>
  <si>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</si>
  <si>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</si>
  <si>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</si>
  <si>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</si>
  <si>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</si>
  <si>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</si>
  <si>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</si>
  <si>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</si>
  <si>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</si>
  <si>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</si>
  <si>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</si>
  <si>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</si>
  <si>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</si>
  <si>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</si>
  <si>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</si>
  <si>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</si>
  <si>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</si>
  <si>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</si>
  <si>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</si>
  <si>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</si>
  <si>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</si>
  <si>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</si>
  <si>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</si>
  <si>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</si>
  <si>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</si>
  <si>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</si>
  <si>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</si>
  <si>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</si>
  <si>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</si>
  <si>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</si>
  <si>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</si>
  <si>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</si>
  <si>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</si>
  <si>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</si>
  <si>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</si>
  <si>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</si>
  <si>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</si>
  <si>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</si>
  <si>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</si>
  <si>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</si>
  <si>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</si>
  <si>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</si>
  <si>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</si>
  <si>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</si>
  <si>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</si>
  <si>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</si>
  <si>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</si>
  <si>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</si>
  <si>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</si>
  <si>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</si>
  <si>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</si>
  <si>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</si>
  <si>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</si>
  <si>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</si>
  <si>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</si>
  <si>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</si>
  <si>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</si>
  <si>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</si>
  <si>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</si>
  <si>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</si>
  <si>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</si>
  <si>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</si>
  <si>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</si>
  <si>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</si>
  <si>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</si>
  <si>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</si>
  <si>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</si>
  <si>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</si>
  <si>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</si>
  <si>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</si>
  <si>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</si>
  <si>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</si>
  <si>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</si>
  <si>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</si>
  <si>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</si>
  <si>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</si>
  <si>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</si>
  <si>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</si>
  <si>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</si>
  <si>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</si>
  <si>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</si>
  <si>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</si>
  <si>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</si>
  <si>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</si>
  <si>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</si>
  <si>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</si>
  <si>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</si>
  <si>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</si>
  <si>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</si>
  <si>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</si>
  <si>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</si>
  <si>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</si>
  <si>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</si>
  <si>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</si>
  <si>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</si>
  <si>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</si>
  <si>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</si>
  <si>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</si>
  <si>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</si>
  <si>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</si>
  <si>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</si>
  <si>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</si>
  <si>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</si>
  <si>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</si>
  <si>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</si>
  <si>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</si>
  <si>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</si>
  <si>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</si>
  <si>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</si>
  <si>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</si>
  <si>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</si>
  <si>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</si>
  <si>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</si>
  <si>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</si>
  <si>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</si>
  <si>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</si>
  <si>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</si>
  <si>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</si>
  <si>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</si>
  <si>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</si>
  <si>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</si>
  <si>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</si>
  <si>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</si>
  <si>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</si>
  <si>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</si>
  <si>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</si>
  <si>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</si>
  <si>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</si>
  <si>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</si>
  <si>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</si>
  <si>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</si>
  <si>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</si>
  <si>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</si>
  <si>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</si>
  <si>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</si>
  <si>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</si>
  <si>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</si>
  <si>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</si>
  <si>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</si>
  <si>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</si>
  <si>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</si>
  <si>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</si>
  <si>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</si>
  <si>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</si>
  <si>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</si>
  <si>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</si>
  <si>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</si>
  <si>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</si>
  <si>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</si>
  <si>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</si>
  <si>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</si>
  <si>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</si>
  <si>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</si>
  <si>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</si>
  <si>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</si>
  <si>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</si>
  <si>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</si>
  <si>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</si>
  <si>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</si>
  <si>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</si>
  <si>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</si>
  <si>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</si>
  <si>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</si>
  <si>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</si>
  <si>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</si>
  <si>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</si>
  <si>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</si>
  <si>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</si>
  <si>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</si>
  <si>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</si>
  <si>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</si>
  <si>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</si>
  <si>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</si>
  <si>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</si>
  <si>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</si>
  <si>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</si>
  <si>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</si>
  <si>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</si>
  <si>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</si>
  <si>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</si>
  <si>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</si>
  <si>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</si>
  <si>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</si>
  <si>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</si>
  <si>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</si>
  <si>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</si>
  <si>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</si>
  <si>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</si>
  <si>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</si>
  <si>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</si>
  <si>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</si>
  <si>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</si>
  <si>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</si>
  <si>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</si>
  <si>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</si>
  <si>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</si>
  <si>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</si>
  <si>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</si>
  <si>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</si>
  <si>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</si>
  <si>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</si>
  <si>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</si>
  <si>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</si>
  <si>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</si>
  <si>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</si>
  <si>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</si>
  <si>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</si>
  <si>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</si>
  <si>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</si>
  <si>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</si>
  <si>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</si>
  <si>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</si>
  <si>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</si>
  <si>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</si>
  <si>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</si>
  <si>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</si>
  <si>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</si>
  <si>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</si>
  <si>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</si>
  <si>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</si>
  <si>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</si>
  <si>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</si>
  <si>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</si>
  <si>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</si>
  <si>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</si>
  <si>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</si>
  <si>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</si>
  <si>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</si>
  <si>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</si>
  <si>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</si>
  <si>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</si>
  <si>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</si>
  <si>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</si>
  <si>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</si>
  <si>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</si>
  <si>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</si>
  <si>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</si>
  <si>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</si>
  <si>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</si>
  <si>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</si>
  <si>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</si>
  <si>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</si>
  <si>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</si>
  <si>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</si>
  <si>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</si>
  <si>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</si>
  <si>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</si>
  <si>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</si>
  <si>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</si>
  <si>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</si>
  <si>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</si>
  <si>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</si>
  <si>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</si>
  <si>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</si>
  <si>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</si>
  <si>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</si>
  <si>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</si>
  <si>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</si>
  <si>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</si>
  <si>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</si>
  <si>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</si>
  <si>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</si>
  <si>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</si>
  <si>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</si>
  <si>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</si>
  <si>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</si>
  <si>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</si>
  <si>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</si>
  <si>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</si>
  <si>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</si>
  <si>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</si>
  <si>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</si>
  <si>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</si>
  <si>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</si>
  <si>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</si>
  <si>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</si>
  <si>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</si>
  <si>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</si>
  <si>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</si>
  <si>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</si>
  <si>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</si>
  <si>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</si>
  <si>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</si>
  <si>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</si>
  <si>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</si>
  <si>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</si>
  <si>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</si>
  <si>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</si>
  <si>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</si>
  <si>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</si>
  <si>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</si>
  <si>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</si>
  <si>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</si>
  <si>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</si>
  <si>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</si>
  <si>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</si>
  <si>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</si>
  <si>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</si>
  <si>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</si>
  <si>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</si>
  <si>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</si>
  <si>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</si>
  <si>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</si>
  <si>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</si>
  <si>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</si>
  <si>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</si>
  <si>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</si>
  <si>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</si>
  <si>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</si>
  <si>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</si>
  <si>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</si>
  <si>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</si>
  <si>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</si>
  <si>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</si>
  <si>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</si>
  <si>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</si>
  <si>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</si>
  <si>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</si>
  <si>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</si>
  <si>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</si>
  <si>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</si>
  <si>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</si>
  <si>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</si>
  <si>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</si>
  <si>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</si>
  <si>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</si>
  <si>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</si>
  <si>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</si>
  <si>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</si>
  <si>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</si>
  <si>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</si>
  <si>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</si>
  <si>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</si>
  <si>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</si>
  <si>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</si>
  <si>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</si>
  <si>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</si>
  <si>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</si>
  <si>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</si>
  <si>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</si>
  <si>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</si>
  <si>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</si>
  <si>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</si>
  <si>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</si>
  <si>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</si>
  <si>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</si>
  <si>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</si>
  <si>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</si>
  <si>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</si>
  <si>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</si>
  <si>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</si>
  <si>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</si>
  <si>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</si>
  <si>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</si>
  <si>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</si>
  <si>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</si>
  <si>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</si>
  <si>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</si>
  <si>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</si>
  <si>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</si>
  <si>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</si>
  <si>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</si>
  <si>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</si>
  <si>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</si>
  <si>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</si>
  <si>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</si>
  <si>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</si>
  <si>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</si>
  <si>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</si>
  <si>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</si>
  <si>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</si>
  <si>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</si>
  <si>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</si>
  <si>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</si>
  <si>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</si>
  <si>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</si>
  <si>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</si>
  <si>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</si>
  <si>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</si>
  <si>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</si>
  <si>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</si>
  <si>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</si>
  <si>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</si>
  <si>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</si>
  <si>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</si>
  <si>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</si>
  <si>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</si>
  <si>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</si>
  <si>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</si>
  <si>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</si>
  <si>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</si>
  <si>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</si>
  <si>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</si>
  <si>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</si>
  <si>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</si>
  <si>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</si>
  <si>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</si>
  <si>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</si>
  <si>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</si>
  <si>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</si>
  <si>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</si>
  <si>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</si>
  <si>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</si>
  <si>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</si>
  <si>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</si>
  <si>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</si>
  <si>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</si>
  <si>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</si>
  <si>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</si>
  <si>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</si>
  <si>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</si>
  <si>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</si>
  <si>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</si>
  <si>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</si>
  <si>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</si>
  <si>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</si>
  <si>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</si>
  <si>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</si>
  <si>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</si>
  <si>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</si>
  <si>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</si>
  <si>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</si>
  <si>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</si>
  <si>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</si>
  <si>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</si>
  <si>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</si>
  <si>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</si>
  <si>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</si>
  <si>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</si>
  <si>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</si>
  <si>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</si>
  <si>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</si>
  <si>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</si>
  <si>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</si>
  <si>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</si>
  <si>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</si>
  <si>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</si>
  <si>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</si>
  <si>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</si>
  <si>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</si>
  <si>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</si>
  <si>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</si>
  <si>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</si>
  <si>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</si>
  <si>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</si>
  <si>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</si>
  <si>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</si>
  <si>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</si>
  <si>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</si>
  <si>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</si>
  <si>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</si>
  <si>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</si>
  <si>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</si>
  <si>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</si>
  <si>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</si>
  <si>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</si>
  <si>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</si>
  <si>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</si>
  <si>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</si>
  <si>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</si>
  <si>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</si>
  <si>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</si>
  <si>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</si>
  <si>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</si>
  <si>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</si>
  <si>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</si>
  <si>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</si>
  <si>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</si>
  <si>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</si>
  <si>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</si>
  <si>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</si>
  <si>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</si>
  <si>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</si>
  <si>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</si>
  <si>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</si>
  <si>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</si>
  <si>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</si>
  <si>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</si>
  <si>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</si>
  <si>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</si>
  <si>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</si>
  <si>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</si>
  <si>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</si>
  <si>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</si>
  <si>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</si>
  <si>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</si>
  <si>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</si>
  <si>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</si>
  <si>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</si>
  <si>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</si>
  <si>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</si>
  <si>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</si>
  <si>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</si>
  <si>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</si>
  <si>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</si>
  <si>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</si>
  <si>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</si>
  <si>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</si>
  <si>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</si>
  <si>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</si>
  <si>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</si>
  <si>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</si>
  <si>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</si>
  <si>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</si>
  <si>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</si>
  <si>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</si>
  <si>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</si>
  <si>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</si>
  <si>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</si>
  <si>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</si>
  <si>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</si>
  <si>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</si>
  <si>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</si>
  <si>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</si>
  <si>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</si>
  <si>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</si>
  <si>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</si>
  <si>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</si>
  <si>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</si>
  <si>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</si>
  <si>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</si>
  <si>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</si>
  <si>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</si>
  <si>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</si>
  <si>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</si>
  <si>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</si>
  <si>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</si>
  <si>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</si>
  <si>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</si>
  <si>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</si>
  <si>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</si>
  <si>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</si>
  <si>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</si>
  <si>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</si>
  <si>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</si>
  <si>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</si>
  <si>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</si>
  <si>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</si>
  <si>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</si>
  <si>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</si>
  <si>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</si>
  <si>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</si>
  <si>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</si>
  <si>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</si>
  <si>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</si>
  <si>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</si>
  <si>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</si>
  <si>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</si>
  <si>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</si>
  <si>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</si>
  <si>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</si>
  <si>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</si>
  <si>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</si>
  <si>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</si>
  <si>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</si>
  <si>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</si>
  <si>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</si>
  <si>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</si>
  <si>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</si>
  <si>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</si>
  <si>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</si>
  <si>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</si>
  <si>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</si>
  <si>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</si>
  <si>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</si>
  <si>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</si>
  <si>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</si>
  <si>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</si>
  <si>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</si>
  <si>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</si>
  <si>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</si>
  <si>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</si>
  <si>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</si>
  <si>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</si>
  <si>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</si>
  <si>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</si>
  <si>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</si>
  <si>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</si>
  <si>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</si>
  <si>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</si>
  <si>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</si>
  <si>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</si>
  <si>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</si>
  <si>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</si>
  <si>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</si>
  <si>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</si>
  <si>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</si>
  <si>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</si>
  <si>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</si>
  <si>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</si>
  <si>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</si>
  <si>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</si>
  <si>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</si>
  <si>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</si>
  <si>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</si>
  <si>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</si>
  <si>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</si>
  <si>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</si>
  <si>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</si>
  <si>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</si>
  <si>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</si>
  <si>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</si>
  <si>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</si>
  <si>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</si>
  <si>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</si>
  <si>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</si>
  <si>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</si>
  <si>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</si>
  <si>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</si>
  <si>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</si>
  <si>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</si>
  <si>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</si>
  <si>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</si>
  <si>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</si>
  <si>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</si>
  <si>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</si>
  <si>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</si>
  <si>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</si>
  <si>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</si>
  <si>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</si>
  <si>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</si>
  <si>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</si>
  <si>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</si>
  <si>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</si>
  <si>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</si>
  <si>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</si>
  <si>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</si>
  <si>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</si>
  <si>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</si>
  <si>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</si>
  <si>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</si>
  <si>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</si>
  <si>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</si>
  <si>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</si>
  <si>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</si>
  <si>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</si>
  <si>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</si>
  <si>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</si>
  <si>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</si>
  <si>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</si>
  <si>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</si>
  <si>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</si>
  <si>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</si>
  <si>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</si>
  <si>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</si>
  <si>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</si>
  <si>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</si>
  <si>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</si>
  <si>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</si>
  <si>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</si>
  <si>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</si>
  <si>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</si>
  <si>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</si>
  <si>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</si>
  <si>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</si>
  <si>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</si>
  <si>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</si>
  <si>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</si>
  <si>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</si>
  <si>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</si>
  <si>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</si>
  <si>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</si>
  <si>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</si>
  <si>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</si>
  <si>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</si>
  <si>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</si>
  <si>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</si>
  <si>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</si>
  <si>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</si>
  <si>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</si>
  <si>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</si>
  <si>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</si>
  <si>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</si>
  <si>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</si>
  <si>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</si>
  <si>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</si>
  <si>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</si>
  <si>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</si>
  <si>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</si>
  <si>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</si>
  <si>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</si>
  <si>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</si>
  <si>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</si>
  <si>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</si>
  <si>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</si>
  <si>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</si>
  <si>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</si>
  <si>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</si>
  <si>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</si>
  <si>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</si>
  <si>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</si>
  <si>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</si>
  <si>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</si>
  <si>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</si>
  <si>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</si>
  <si>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</si>
  <si>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</si>
  <si>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</si>
  <si>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</si>
  <si>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</si>
  <si>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</si>
  <si>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</si>
  <si>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</si>
  <si>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</si>
  <si>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</si>
  <si>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</si>
  <si>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</si>
  <si>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</si>
  <si>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</si>
  <si>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</si>
  <si>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</si>
  <si>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</si>
  <si>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</si>
  <si>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</si>
  <si>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</si>
  <si>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</si>
  <si>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</si>
  <si>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</si>
  <si>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</si>
  <si>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</si>
  <si>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</si>
  <si>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</si>
  <si>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</si>
  <si>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</si>
  <si>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</si>
  <si>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</si>
  <si>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</si>
  <si>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</si>
  <si>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</si>
  <si>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</si>
  <si>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</si>
  <si>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</si>
  <si>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</si>
  <si>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</si>
  <si>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</si>
  <si>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</si>
  <si>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</si>
  <si>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</si>
  <si>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</si>
  <si>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</si>
  <si>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</si>
  <si>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</si>
  <si>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</si>
  <si>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</si>
  <si>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</si>
  <si>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</si>
  <si>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</si>
  <si>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</si>
  <si>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</si>
  <si>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</si>
  <si>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</si>
  <si>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</si>
  <si>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</si>
  <si>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</si>
  <si>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</si>
  <si>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</si>
  <si>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</si>
  <si>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</si>
  <si>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</si>
  <si>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</si>
  <si>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</si>
  <si>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</si>
  <si>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</si>
  <si>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</si>
  <si>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</si>
  <si>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</si>
  <si>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</si>
  <si>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</si>
  <si>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</si>
  <si>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</si>
  <si>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</si>
  <si>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</si>
  <si>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</si>
  <si>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</si>
  <si>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</si>
  <si>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</si>
  <si>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</si>
  <si>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</si>
  <si>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</si>
  <si>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</si>
  <si>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</si>
  <si>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</si>
  <si>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</si>
  <si>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</si>
  <si>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</si>
  <si>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</si>
  <si>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</si>
  <si>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</si>
  <si>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</si>
  <si>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</si>
  <si>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</si>
  <si>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</si>
  <si>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</si>
  <si>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</si>
  <si>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</si>
  <si>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</si>
  <si>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</si>
  <si>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</si>
  <si>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</si>
  <si>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</si>
  <si>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</si>
  <si>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</si>
  <si>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</si>
  <si>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</si>
  <si>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</si>
  <si>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</si>
  <si>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</si>
  <si>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</si>
  <si>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</si>
  <si>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</si>
  <si>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</si>
  <si>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</si>
  <si>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</si>
  <si>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</si>
  <si>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</si>
  <si>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</si>
  <si>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</si>
  <si>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</si>
  <si>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</si>
  <si>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</si>
  <si>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</si>
  <si>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</si>
  <si>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</si>
  <si>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</si>
  <si>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</si>
  <si>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</si>
  <si>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</si>
  <si>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</si>
  <si>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</si>
  <si>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</si>
  <si>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</si>
  <si>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</si>
  <si>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</si>
  <si>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</si>
  <si>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</si>
  <si>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</si>
  <si>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</si>
  <si>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</si>
  <si>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</si>
  <si>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</si>
  <si>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</si>
  <si>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</si>
  <si>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</si>
  <si>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</si>
  <si>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</si>
  <si>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</si>
  <si>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</si>
  <si>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</si>
  <si>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</si>
  <si>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</si>
  <si>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</si>
  <si>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</si>
  <si>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</si>
  <si>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</si>
  <si>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</si>
  <si>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</si>
  <si>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</si>
  <si>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</si>
  <si>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</si>
  <si>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</si>
  <si>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</si>
  <si>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</si>
  <si>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</si>
  <si>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</si>
  <si>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</si>
  <si>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</si>
  <si>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</si>
  <si>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</si>
  <si>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</si>
  <si>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</si>
  <si>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</si>
  <si>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</si>
  <si>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</si>
  <si>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</si>
  <si>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</si>
  <si>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</si>
  <si>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</si>
  <si>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</si>
  <si>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</si>
  <si>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</si>
  <si>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</si>
  <si>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</si>
  <si>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</si>
  <si>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</si>
  <si>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</si>
  <si>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</si>
  <si>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</si>
  <si>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</si>
  <si>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</si>
  <si>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</si>
  <si>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</si>
  <si>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</si>
  <si>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</si>
  <si>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</si>
  <si>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</si>
  <si>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</si>
  <si>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</si>
  <si>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</si>
  <si>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</si>
  <si>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</si>
  <si>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</si>
  <si>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</si>
  <si>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</si>
  <si>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</si>
  <si>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</si>
  <si>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</si>
  <si>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</si>
  <si>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</si>
  <si>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</si>
  <si>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</si>
  <si>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</si>
  <si>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</si>
  <si>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</si>
  <si>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</si>
  <si>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</si>
  <si>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</si>
  <si>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</si>
  <si>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</si>
  <si>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</si>
  <si>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</si>
  <si>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</si>
  <si>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</si>
  <si>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</si>
  <si>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</si>
  <si>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</si>
  <si>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</si>
  <si>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</si>
  <si>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</si>
  <si>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</si>
  <si>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</si>
  <si>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</si>
  <si>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</si>
  <si>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</si>
  <si>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</si>
  <si>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</si>
  <si>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</si>
  <si>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</si>
  <si>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</si>
  <si>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</si>
  <si>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</si>
  <si>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</si>
  <si>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</si>
  <si>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</si>
  <si>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</si>
  <si>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</si>
  <si>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</si>
  <si>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</si>
  <si>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</si>
  <si>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</si>
  <si>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</si>
  <si>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</si>
  <si>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</si>
  <si>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</si>
  <si>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</si>
  <si>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</si>
  <si>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</si>
  <si>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</si>
  <si>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</si>
  <si>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</si>
  <si>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</si>
  <si>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</si>
  <si>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</si>
  <si>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</si>
  <si>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</si>
  <si>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</si>
  <si>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</si>
  <si>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</si>
  <si>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</si>
  <si>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</si>
  <si>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</si>
  <si>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</si>
  <si>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</si>
  <si>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</si>
  <si>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</si>
  <si>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</si>
  <si>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</si>
  <si>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</si>
  <si>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</si>
  <si>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</si>
  <si>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</si>
  <si>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</si>
  <si>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</si>
  <si>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</si>
  <si>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</si>
  <si>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</si>
  <si>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</si>
  <si>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</si>
  <si>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</si>
  <si>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</si>
  <si>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</si>
  <si>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</si>
  <si>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</si>
  <si>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</si>
  <si>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</si>
  <si>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</si>
  <si>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</si>
  <si>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</si>
  <si>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</si>
  <si>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</si>
  <si>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</si>
  <si>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</si>
  <si>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</si>
  <si>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</si>
  <si>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</si>
  <si>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</si>
  <si>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</si>
  <si>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</si>
  <si>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</si>
  <si>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</si>
  <si>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</si>
  <si>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</si>
  <si>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</si>
  <si>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</si>
  <si>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</si>
  <si>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</si>
  <si>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</si>
  <si>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</si>
  <si>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</si>
  <si>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</si>
  <si>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</si>
  <si>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</si>
  <si>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</si>
  <si>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</si>
  <si>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</si>
  <si>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</si>
  <si>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</si>
  <si>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</si>
  <si>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</si>
  <si>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</si>
  <si>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</si>
  <si>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</si>
  <si>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</si>
  <si>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</si>
  <si>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</si>
  <si>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</si>
  <si>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</si>
  <si>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</si>
  <si>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</si>
  <si>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</si>
  <si>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</si>
  <si>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</si>
  <si>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</si>
  <si>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</si>
  <si>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</si>
  <si>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</si>
  <si>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</si>
  <si>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</si>
  <si>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</si>
  <si>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</si>
  <si>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</si>
  <si>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</si>
  <si>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</si>
  <si>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</si>
  <si>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</si>
  <si>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</si>
  <si>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</si>
  <si>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</si>
  <si>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</si>
  <si>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</si>
  <si>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</si>
  <si>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</si>
  <si>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</si>
  <si>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</si>
  <si>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</si>
  <si>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</si>
  <si>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</si>
  <si>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</si>
  <si>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</si>
  <si>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</si>
  <si>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</si>
  <si>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</si>
  <si>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</si>
  <si>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</si>
  <si>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</si>
  <si>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</si>
  <si>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</si>
  <si>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</si>
  <si>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</si>
  <si>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</si>
  <si>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</si>
  <si>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</si>
  <si>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</si>
  <si>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</si>
  <si>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</si>
  <si>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</si>
  <si>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</si>
  <si>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</si>
  <si>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</si>
  <si>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</si>
  <si>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</si>
  <si>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</si>
  <si>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</si>
  <si>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</si>
  <si>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</si>
  <si>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</si>
  <si>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</si>
  <si>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</si>
  <si>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</si>
  <si>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</si>
  <si>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</si>
  <si>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</si>
  <si>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</si>
  <si>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</si>
  <si>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</si>
  <si>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</si>
  <si>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</si>
  <si>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</si>
  <si>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</si>
  <si>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</si>
  <si>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</si>
  <si>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</si>
  <si>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</si>
  <si>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</si>
  <si>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</si>
  <si>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</si>
  <si>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</si>
  <si>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</si>
  <si>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</si>
  <si>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</si>
  <si>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</si>
  <si>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</si>
  <si>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</si>
  <si>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</si>
  <si>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</si>
  <si>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</si>
  <si>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</si>
  <si>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</si>
  <si>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</si>
  <si>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</si>
  <si>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</si>
  <si>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</si>
  <si>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</si>
  <si>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</si>
  <si>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</si>
  <si>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</si>
  <si>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</si>
  <si>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</si>
  <si>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</si>
  <si>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</si>
  <si>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</si>
  <si>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</si>
  <si>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</si>
  <si>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</si>
  <si>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</si>
  <si>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</si>
  <si>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</si>
  <si>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</si>
  <si>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</si>
  <si>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</si>
  <si>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</si>
  <si>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</si>
  <si>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</si>
  <si>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</si>
  <si>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</si>
  <si>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</si>
  <si>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</si>
  <si>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</si>
  <si>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</si>
  <si>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</si>
  <si>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</si>
  <si>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</si>
  <si>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</si>
  <si>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</si>
  <si>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</si>
  <si>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</si>
  <si>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</si>
  <si>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</si>
  <si>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</si>
  <si>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</si>
  <si>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</si>
  <si>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</si>
  <si>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</si>
  <si>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</si>
  <si>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</si>
  <si>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</si>
  <si>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</si>
  <si>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</si>
  <si>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</si>
  <si>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</si>
  <si>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</si>
  <si>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</si>
  <si>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</si>
  <si>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</si>
  <si>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</si>
  <si>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</si>
  <si>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</si>
  <si>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</si>
  <si>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</si>
  <si>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</si>
  <si>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</si>
  <si>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</si>
  <si>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</si>
  <si>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</si>
  <si>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</si>
  <si>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</si>
  <si>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</si>
  <si>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</si>
  <si>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</si>
  <si>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</si>
  <si>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</si>
  <si>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</si>
  <si>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</si>
  <si>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</si>
  <si>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</si>
  <si>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</si>
  <si>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</si>
  <si>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</si>
  <si>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</si>
  <si>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</si>
  <si>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</si>
  <si>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</si>
  <si>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</si>
  <si>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</si>
  <si>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</si>
  <si>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</si>
  <si>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</si>
  <si>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</si>
  <si>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</si>
  <si>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</si>
  <si>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</si>
  <si>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</si>
  <si>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</si>
  <si>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</si>
  <si>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</si>
  <si>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</si>
  <si>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</si>
  <si>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</si>
  <si>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</si>
  <si>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</si>
  <si>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</si>
  <si>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</si>
  <si>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</si>
  <si>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</si>
  <si>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</si>
  <si>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</si>
  <si>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</si>
  <si>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</si>
  <si>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</si>
  <si>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</si>
  <si>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</si>
  <si>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</si>
  <si>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</si>
  <si>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</si>
  <si>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</si>
  <si>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</si>
  <si>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</si>
  <si>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</si>
  <si>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</si>
  <si>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</si>
  <si>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</si>
  <si>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</si>
  <si>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</si>
  <si>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</si>
  <si>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</si>
  <si>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</si>
  <si>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</si>
  <si>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</si>
  <si>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</si>
  <si>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</si>
  <si>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</si>
  <si>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</si>
  <si>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</si>
  <si>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</si>
  <si>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</si>
  <si>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</si>
  <si>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</si>
  <si>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</si>
  <si>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</si>
  <si>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</si>
  <si>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</si>
  <si>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</si>
  <si>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</si>
  <si>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</si>
  <si>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</si>
  <si>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</si>
  <si>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</si>
  <si>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</si>
  <si>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</si>
  <si>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</si>
  <si>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</si>
  <si>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</si>
  <si>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</si>
  <si>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</si>
  <si>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</si>
  <si>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</si>
  <si>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</si>
  <si>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</si>
  <si>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</si>
  <si>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</si>
  <si>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</si>
  <si>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</si>
  <si>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</si>
  <si>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</si>
  <si>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</si>
  <si>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</si>
  <si>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</si>
  <si>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</si>
  <si>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</si>
  <si>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</si>
  <si>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</si>
  <si>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</si>
  <si>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</si>
  <si>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</si>
  <si>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</si>
  <si>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</si>
  <si>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</si>
  <si>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</si>
  <si>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</si>
  <si>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</si>
  <si>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</si>
  <si>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</si>
  <si>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</si>
  <si>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</si>
  <si>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</si>
  <si>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</si>
  <si>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</si>
  <si>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</si>
  <si>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</si>
  <si>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</si>
  <si>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</si>
  <si>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</si>
  <si>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</si>
  <si>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</si>
  <si>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</si>
  <si>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</si>
  <si>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</si>
  <si>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</si>
  <si>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</si>
  <si>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</si>
  <si>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</si>
  <si>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</si>
  <si>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</si>
  <si>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</si>
  <si>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</si>
  <si>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</si>
  <si>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</si>
  <si>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</si>
  <si>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</si>
  <si>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</si>
  <si>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</si>
  <si>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</si>
  <si>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</si>
  <si>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</si>
  <si>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</si>
  <si>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</si>
  <si>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</si>
  <si>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</si>
  <si>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</si>
  <si>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</si>
  <si>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</si>
  <si>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</si>
  <si>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</si>
  <si>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</si>
  <si>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</si>
  <si>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</si>
  <si>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</si>
  <si>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</si>
  <si>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</si>
  <si>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</si>
  <si>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</si>
  <si>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</si>
  <si>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</si>
  <si>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</si>
  <si>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</si>
  <si>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</si>
  <si>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</si>
  <si>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</si>
  <si>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</si>
  <si>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</si>
  <si>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</si>
  <si>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</si>
  <si>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</si>
  <si>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</si>
  <si>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</si>
  <si>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</si>
  <si>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</si>
  <si>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</si>
  <si>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</si>
  <si>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</si>
  <si>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</si>
  <si>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</si>
  <si>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</si>
  <si>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</si>
  <si>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</si>
  <si>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</si>
  <si>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</si>
  <si>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</si>
  <si>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</si>
  <si>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</si>
  <si>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</si>
  <si>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</si>
  <si>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</si>
  <si>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</si>
  <si>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</si>
  <si>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</si>
  <si>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</si>
  <si>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</si>
  <si>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</si>
  <si>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</si>
  <si>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</si>
  <si>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</si>
  <si>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</si>
  <si>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</si>
  <si>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</si>
  <si>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</si>
  <si>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</si>
  <si>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</si>
  <si>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</si>
  <si>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</si>
  <si>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</si>
  <si>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</si>
  <si>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</si>
  <si>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</si>
  <si>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</si>
  <si>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</si>
  <si>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</si>
  <si>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</si>
  <si>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</si>
  <si>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</si>
  <si>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</si>
  <si>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</si>
  <si>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</si>
  <si>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</si>
  <si>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</si>
  <si>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</si>
  <si>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</si>
  <si>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</si>
  <si>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</si>
  <si>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</si>
  <si>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</si>
  <si>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</si>
  <si>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</si>
  <si>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</si>
  <si>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</si>
  <si>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</si>
  <si>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</si>
  <si>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</si>
  <si>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</si>
  <si>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</si>
  <si>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</si>
  <si>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</si>
  <si>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</si>
  <si>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</si>
  <si>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</si>
  <si>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</si>
  <si>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</si>
  <si>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</si>
  <si>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</si>
  <si>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</si>
  <si>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</si>
  <si>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</si>
  <si>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</si>
  <si>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</si>
  <si>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</si>
  <si>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</si>
  <si>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</si>
  <si>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</si>
  <si>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</si>
  <si>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</si>
  <si>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</si>
  <si>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</si>
  <si>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</si>
  <si>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</si>
  <si>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</si>
  <si>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</si>
  <si>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</si>
  <si>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</si>
  <si>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</si>
  <si>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</si>
  <si>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</si>
  <si>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</si>
  <si>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</si>
  <si>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</si>
  <si>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</si>
  <si>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</si>
  <si>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</si>
  <si>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</si>
  <si>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</si>
  <si>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</si>
  <si>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</si>
  <si>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</si>
  <si>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</si>
  <si>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</si>
  <si>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</si>
  <si>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</si>
  <si>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</si>
  <si>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</si>
  <si>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</si>
  <si>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</si>
  <si>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</si>
  <si>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</si>
  <si>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</si>
  <si>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</si>
  <si>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</si>
  <si>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</si>
  <si>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</si>
  <si>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</si>
  <si>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</si>
  <si>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</si>
  <si>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</si>
  <si>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</si>
  <si>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</si>
  <si>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</si>
  <si>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</si>
  <si>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</si>
  <si>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</si>
  <si>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</si>
  <si>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</si>
  <si>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</si>
  <si>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</si>
  <si>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</si>
  <si>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</si>
  <si>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</si>
  <si>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</si>
  <si>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</si>
  <si>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</si>
  <si>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</si>
  <si>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</si>
  <si>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</si>
  <si>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</si>
  <si>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</si>
  <si>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</si>
  <si>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</si>
  <si>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</si>
  <si>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</si>
  <si>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</si>
  <si>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</si>
  <si>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</si>
  <si>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</si>
  <si>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</si>
  <si>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</si>
  <si>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</si>
  <si>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</si>
  <si>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</si>
  <si>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</si>
  <si>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</si>
  <si>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</si>
  <si>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</si>
  <si>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</si>
  <si>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</si>
  <si>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</si>
  <si>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</si>
  <si>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</si>
  <si>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</si>
  <si>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</si>
  <si>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</si>
  <si>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</si>
  <si>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</si>
  <si>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</si>
  <si>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</si>
  <si>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</si>
  <si>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</si>
  <si>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</si>
  <si>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</si>
  <si>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</si>
  <si>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</si>
  <si>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</si>
  <si>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</si>
  <si>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</si>
  <si>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</si>
  <si>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</si>
  <si>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</si>
  <si>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</si>
  <si>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</si>
  <si>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</si>
  <si>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</si>
  <si>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</si>
  <si>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</si>
  <si>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</si>
  <si>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</si>
  <si>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</si>
  <si>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</si>
  <si>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</si>
  <si>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</si>
  <si>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</si>
  <si>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</si>
  <si>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</si>
  <si>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</si>
  <si>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</si>
  <si>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</si>
  <si>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</si>
  <si>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</si>
  <si>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</si>
  <si>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</si>
  <si>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</si>
  <si>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</si>
  <si>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</si>
  <si>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</si>
  <si>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</si>
  <si>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</si>
  <si>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</si>
  <si>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</si>
  <si>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</si>
  <si>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</si>
  <si>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</si>
  <si>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</si>
  <si>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</si>
  <si>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</si>
  <si>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</si>
  <si>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</si>
  <si>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</si>
  <si>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</si>
  <si>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</si>
  <si>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</si>
  <si>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</si>
  <si>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</si>
  <si>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</si>
  <si>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</si>
  <si>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</si>
  <si>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</si>
  <si>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</si>
  <si>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</si>
  <si>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</si>
  <si>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</si>
  <si>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</si>
  <si>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</si>
  <si>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</si>
  <si>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</si>
  <si>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</si>
  <si>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</si>
  <si>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</si>
  <si>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</si>
  <si>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</si>
  <si>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</si>
  <si>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</si>
  <si>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</si>
  <si>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</si>
  <si>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</si>
  <si>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</si>
  <si>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</si>
  <si>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</si>
  <si>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</si>
  <si>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</si>
  <si>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</si>
  <si>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</si>
  <si>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</si>
  <si>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</si>
  <si>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</si>
  <si>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</si>
  <si>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</si>
  <si>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</si>
  <si>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</si>
  <si>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</si>
  <si>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</si>
  <si>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</si>
  <si>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</si>
  <si>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</si>
  <si>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</si>
  <si>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</si>
  <si>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</si>
  <si>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</si>
  <si>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</si>
  <si>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</si>
  <si>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</si>
  <si>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</si>
  <si>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</si>
  <si>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</si>
  <si>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</si>
  <si>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</si>
  <si>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</si>
  <si>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</si>
  <si>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</si>
  <si>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</si>
  <si>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</si>
  <si>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</si>
  <si>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</si>
  <si>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</si>
  <si>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</si>
  <si>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</si>
  <si>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</si>
  <si>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</si>
  <si>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</si>
  <si>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</si>
  <si>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</si>
  <si>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</si>
  <si>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</si>
  <si>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</si>
  <si>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</si>
  <si>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</si>
  <si>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</si>
  <si>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</si>
  <si>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</si>
  <si>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</si>
  <si>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</si>
  <si>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</si>
  <si>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</si>
  <si>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</si>
  <si>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</si>
  <si>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</si>
  <si>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</si>
  <si>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</si>
  <si>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</si>
  <si>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</si>
  <si>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</si>
  <si>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</si>
  <si>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</si>
  <si>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</si>
  <si>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</si>
  <si>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</si>
  <si>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</si>
  <si>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</si>
  <si>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</si>
  <si>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</si>
  <si>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</si>
  <si>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</si>
  <si>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</si>
  <si>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</si>
  <si>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</si>
  <si>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</si>
  <si>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</si>
  <si>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</si>
  <si>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</si>
  <si>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</si>
  <si>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</si>
  <si>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</si>
  <si>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</si>
  <si>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</si>
  <si>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</si>
  <si>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</si>
  <si>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</si>
  <si>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</si>
  <si>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</si>
  <si>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</si>
  <si>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</si>
  <si>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</si>
  <si>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</si>
  <si>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</si>
  <si>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</si>
  <si>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</si>
  <si>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</si>
  <si>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</si>
  <si>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</si>
  <si>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</si>
  <si>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</si>
  <si>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</si>
  <si>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</si>
  <si>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</si>
  <si>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</si>
  <si>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</si>
  <si>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</si>
  <si>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</si>
  <si>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</si>
  <si>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</si>
  <si>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</si>
  <si>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</si>
  <si>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</si>
  <si>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</si>
  <si>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</si>
  <si>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</si>
  <si>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</si>
  <si>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</si>
  <si>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</si>
  <si>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</si>
  <si>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</si>
  <si>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</si>
  <si>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</si>
  <si>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</si>
  <si>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</si>
  <si>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</si>
  <si>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</si>
  <si>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</si>
  <si>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</si>
  <si>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</si>
  <si>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</si>
  <si>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</si>
  <si>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</si>
  <si>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</si>
  <si>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</si>
  <si>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</si>
  <si>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</si>
  <si>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</si>
  <si>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</si>
  <si>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</si>
  <si>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</si>
  <si>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</si>
  <si>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</si>
  <si>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</si>
  <si>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</si>
  <si>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</si>
  <si>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</si>
  <si>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</si>
  <si>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</si>
  <si>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</si>
  <si>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</si>
  <si>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</si>
  <si>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</si>
  <si>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</si>
  <si>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</si>
  <si>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</si>
  <si>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</si>
  <si>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</si>
  <si>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</si>
  <si>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</si>
  <si>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</si>
  <si>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</si>
  <si>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</si>
  <si>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</si>
  <si>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</si>
  <si>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</si>
  <si>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</si>
  <si>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</si>
  <si>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</si>
  <si>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</si>
  <si>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</si>
  <si>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</si>
  <si>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</si>
  <si>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</si>
  <si>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</si>
  <si>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</si>
  <si>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</si>
  <si>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</si>
  <si>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</si>
  <si>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</si>
  <si>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</si>
  <si>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</si>
  <si>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</si>
  <si>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</si>
  <si>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</si>
  <si>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</si>
  <si>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</si>
  <si>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</si>
  <si>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</si>
  <si>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</si>
  <si>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</si>
  <si>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</si>
  <si>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</si>
  <si>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</si>
  <si>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</si>
  <si>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</si>
  <si>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</si>
  <si>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</si>
  <si>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</si>
  <si>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</si>
  <si>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</si>
  <si>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</si>
  <si>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</si>
  <si>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</si>
  <si>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</si>
  <si>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</si>
  <si>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</si>
  <si>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</si>
  <si>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</si>
  <si>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</si>
  <si>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</si>
  <si>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</si>
  <si>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</si>
  <si>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</si>
  <si>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</si>
  <si>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</si>
  <si>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</si>
  <si>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</si>
  <si>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</si>
  <si>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</si>
  <si>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</si>
  <si>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</si>
  <si>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</si>
  <si>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</si>
  <si>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</si>
  <si>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</si>
  <si>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</si>
  <si>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</si>
  <si>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</si>
  <si>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</si>
  <si>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</si>
  <si>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</si>
  <si>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</si>
  <si>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</si>
  <si>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</si>
  <si>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</si>
  <si>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</si>
  <si>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</si>
  <si>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</si>
  <si>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</si>
  <si>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</si>
  <si>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</si>
  <si>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</si>
  <si>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</si>
  <si>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</si>
  <si>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</si>
  <si>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</si>
  <si>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</si>
  <si>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</si>
  <si>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</si>
  <si>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</si>
  <si>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</si>
  <si>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</si>
  <si>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</si>
  <si>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</si>
  <si>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</si>
  <si>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</si>
  <si>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</si>
  <si>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</si>
  <si>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</si>
  <si>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</si>
  <si>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</si>
  <si>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</si>
  <si>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</si>
  <si>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</si>
  <si>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</si>
  <si>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</si>
  <si>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</si>
  <si>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</si>
  <si>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</si>
  <si>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</si>
  <si>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</si>
  <si>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</si>
  <si>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</si>
  <si>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</si>
  <si>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</si>
  <si>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</si>
  <si>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</si>
  <si>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</si>
  <si>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</si>
  <si>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</si>
  <si>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</si>
  <si>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</si>
  <si>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</si>
  <si>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</si>
  <si>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</si>
  <si>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</si>
  <si>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</si>
  <si>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</si>
  <si>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</si>
  <si>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</si>
  <si>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</si>
  <si>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</si>
  <si>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</si>
  <si>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</si>
  <si>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</si>
  <si>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</si>
  <si>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</si>
  <si>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</si>
  <si>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</si>
  <si>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</si>
  <si>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</si>
  <si>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</si>
  <si>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</si>
  <si>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</si>
  <si>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</si>
  <si>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</si>
  <si>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</si>
  <si>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</si>
  <si>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</si>
  <si>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</si>
  <si>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</si>
  <si>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</si>
  <si>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</si>
  <si>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</si>
  <si>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</si>
  <si>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</si>
  <si>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</si>
  <si>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</si>
  <si>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</si>
  <si>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</si>
  <si>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</si>
  <si>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</si>
  <si>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</si>
  <si>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</si>
  <si>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</si>
  <si>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</si>
  <si>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</si>
  <si>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</si>
  <si>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</si>
  <si>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</si>
  <si>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</si>
  <si>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</si>
  <si>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</si>
  <si>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</si>
  <si>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</si>
  <si>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</si>
  <si>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</si>
  <si>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</si>
  <si>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</si>
  <si>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</si>
  <si>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</si>
  <si>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</si>
  <si>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</si>
  <si>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</si>
  <si>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</si>
  <si>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</si>
  <si>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</si>
  <si>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</si>
  <si>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</si>
  <si>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</si>
  <si>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</si>
  <si>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</si>
  <si>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</si>
  <si>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</si>
  <si>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</si>
  <si>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</si>
  <si>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</si>
  <si>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</si>
  <si>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</si>
  <si>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</si>
  <si>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</si>
  <si>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</si>
  <si>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</si>
  <si>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</si>
  <si>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</si>
  <si>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</si>
  <si>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</si>
  <si>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</si>
  <si>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</si>
  <si>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</si>
  <si>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</si>
  <si>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</si>
  <si>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</si>
  <si>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</si>
  <si>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</si>
  <si>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</si>
  <si>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</si>
  <si>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</si>
  <si>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</si>
  <si>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</si>
  <si>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</si>
  <si>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</si>
  <si>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</si>
  <si>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</si>
  <si>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</si>
  <si>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</si>
  <si>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</si>
  <si>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</si>
  <si>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</si>
  <si>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</si>
  <si>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</si>
  <si>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</si>
  <si>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</si>
  <si>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</si>
  <si>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</si>
  <si>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</si>
  <si>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</si>
  <si>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</si>
  <si>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</si>
  <si>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</si>
  <si>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</si>
  <si>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</si>
  <si>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</si>
  <si>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</si>
  <si>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</si>
  <si>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</si>
  <si>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</si>
  <si>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</si>
  <si>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</si>
  <si>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</si>
  <si>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</si>
  <si>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</si>
  <si>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</si>
  <si>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</si>
  <si>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</si>
  <si>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</si>
  <si>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</si>
  <si>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</si>
  <si>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</si>
  <si>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</si>
  <si>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</si>
  <si>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</si>
  <si>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</si>
  <si>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</si>
  <si>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</si>
  <si>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</si>
  <si>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</si>
  <si>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</si>
  <si>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</si>
  <si>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</si>
  <si>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</si>
  <si>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</si>
  <si>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</si>
  <si>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</si>
  <si>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</si>
  <si>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</si>
  <si>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</si>
  <si>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</si>
  <si>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</si>
  <si>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</si>
  <si>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</si>
  <si>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</si>
  <si>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</si>
  <si>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</si>
  <si>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</si>
  <si>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</si>
  <si>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</si>
  <si>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</si>
  <si>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</si>
  <si>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</si>
  <si>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</si>
  <si>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</si>
  <si>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</si>
  <si>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</si>
  <si>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</si>
  <si>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</si>
  <si>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</si>
  <si>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</si>
  <si>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</si>
  <si>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</si>
  <si>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</si>
  <si>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</si>
  <si>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</si>
  <si>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</si>
  <si>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</si>
  <si>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</si>
  <si>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</si>
  <si>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</si>
  <si>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</si>
  <si>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</si>
  <si>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</si>
  <si>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</si>
  <si>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</si>
  <si>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</si>
  <si>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</si>
  <si>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</si>
  <si>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</si>
  <si>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</si>
  <si>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</si>
  <si>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</si>
  <si>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</si>
  <si>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</si>
  <si>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</si>
  <si>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</si>
  <si>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</si>
  <si>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</si>
  <si>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</si>
  <si>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</si>
  <si>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</si>
  <si>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</si>
  <si>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</si>
  <si>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</si>
  <si>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</si>
  <si>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</si>
  <si>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</si>
  <si>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</si>
  <si>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</si>
  <si>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</si>
  <si>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</si>
  <si>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</si>
  <si>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</si>
  <si>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</si>
  <si>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</si>
  <si>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</si>
  <si>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</si>
  <si>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</si>
  <si>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</si>
  <si>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</si>
  <si>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</si>
  <si>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</si>
  <si>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</si>
  <si>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</si>
  <si>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</si>
  <si>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</si>
  <si>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</si>
  <si>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</si>
  <si>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</si>
  <si>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</si>
  <si>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</si>
  <si>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</si>
  <si>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</si>
  <si>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</si>
  <si>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</si>
  <si>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</si>
  <si>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</si>
  <si>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</si>
  <si>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</si>
  <si>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</si>
  <si>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</si>
  <si>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</si>
  <si>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</si>
  <si>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</si>
  <si>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</si>
  <si>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</si>
  <si>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</si>
  <si>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</si>
  <si>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</si>
  <si>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</si>
  <si>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</si>
  <si>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</si>
  <si>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</si>
  <si>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</si>
  <si>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</si>
  <si>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</si>
  <si>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</si>
  <si>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</si>
  <si>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</si>
  <si>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</si>
  <si>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</si>
  <si>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</si>
  <si>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</si>
  <si>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</si>
  <si>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</si>
  <si>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</si>
  <si>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</si>
  <si>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</si>
  <si>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</si>
  <si>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</si>
  <si>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</si>
  <si>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</si>
  <si>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</si>
  <si>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</si>
  <si>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</si>
  <si>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</si>
  <si>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</si>
  <si>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</si>
  <si>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</si>
  <si>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</si>
  <si>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</si>
  <si>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</si>
  <si>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</si>
  <si>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</si>
  <si>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</si>
  <si>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</si>
  <si>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</si>
  <si>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</si>
  <si>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</si>
  <si>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</si>
  <si>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</si>
  <si>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</si>
  <si>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</si>
  <si>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</si>
  <si>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</si>
  <si>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</si>
  <si>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</si>
  <si>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</si>
  <si>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</si>
  <si>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</si>
  <si>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</si>
  <si>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</si>
  <si>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</si>
  <si>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</si>
  <si>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</si>
  <si>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</si>
  <si>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</si>
  <si>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</si>
  <si>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</si>
  <si>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</si>
  <si>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</si>
  <si>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</si>
  <si>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</si>
  <si>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</si>
  <si>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</si>
  <si>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</si>
  <si>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</si>
  <si>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</si>
  <si>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</si>
  <si>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</si>
  <si>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</si>
  <si>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</si>
  <si>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</si>
  <si>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</si>
  <si>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</si>
  <si>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</si>
  <si>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</si>
  <si>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</si>
  <si>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</si>
  <si>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</si>
  <si>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</si>
  <si>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</si>
  <si>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</si>
  <si>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</si>
  <si>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</si>
  <si>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</si>
  <si>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</si>
  <si>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</si>
  <si>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</si>
  <si>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</si>
  <si>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</si>
  <si>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</si>
  <si>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</si>
  <si>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</si>
  <si>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</si>
  <si>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</si>
  <si>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</si>
  <si>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</si>
  <si>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</si>
  <si>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</si>
  <si>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</si>
  <si>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</si>
  <si>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</si>
  <si>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</si>
  <si>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</si>
  <si>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</si>
  <si>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</si>
  <si>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</si>
  <si>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</si>
  <si>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</si>
  <si>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</si>
  <si>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</si>
  <si>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</si>
  <si>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</si>
  <si>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</si>
  <si>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</si>
  <si>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</si>
  <si>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</si>
  <si>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</si>
  <si>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</si>
  <si>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</si>
  <si>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</si>
  <si>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</si>
  <si>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</si>
  <si>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</si>
  <si>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</si>
  <si>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</si>
  <si>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</si>
  <si>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</si>
  <si>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</si>
  <si>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</si>
  <si>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</si>
  <si>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</si>
  <si>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</si>
  <si>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</si>
  <si>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</si>
  <si>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</si>
  <si>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</si>
  <si>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</si>
  <si>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</si>
  <si>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</si>
  <si>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</si>
  <si>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</si>
  <si>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</si>
  <si>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</si>
  <si>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</si>
  <si>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</si>
  <si>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</si>
  <si>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</si>
  <si>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</si>
  <si>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</si>
  <si>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</si>
  <si>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</si>
  <si>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</si>
  <si>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</si>
  <si>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</si>
  <si>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</si>
  <si>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</si>
  <si>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</si>
  <si>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</si>
  <si>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</si>
  <si>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</si>
  <si>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</si>
  <si>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</si>
  <si>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</si>
  <si>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</si>
  <si>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</si>
  <si>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</si>
  <si>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</si>
  <si>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</si>
  <si>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</si>
  <si>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</si>
  <si>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</si>
  <si>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</si>
  <si>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</si>
  <si>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</si>
  <si>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</si>
  <si>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</si>
  <si>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</si>
  <si>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</si>
  <si>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</si>
  <si>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</si>
  <si>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</si>
  <si>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</si>
  <si>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</si>
  <si>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</si>
  <si>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</si>
  <si>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</si>
  <si>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</si>
  <si>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</si>
  <si>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</si>
  <si>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</si>
  <si>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</si>
  <si>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</si>
  <si>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</si>
  <si>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</si>
  <si>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</si>
  <si>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</si>
  <si>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</si>
  <si>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</si>
  <si>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</si>
  <si>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</si>
  <si>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</si>
  <si>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</si>
  <si>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</si>
  <si>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</si>
  <si>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</si>
  <si>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</si>
  <si>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</si>
  <si>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</si>
  <si>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</si>
  <si>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</si>
  <si>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</si>
  <si>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</si>
  <si>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</si>
  <si>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</si>
  <si>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</si>
  <si>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</si>
  <si>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</si>
  <si>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</si>
  <si>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</si>
  <si>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</si>
  <si>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</si>
  <si>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</si>
  <si>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</si>
  <si>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</si>
  <si>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</si>
  <si>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</si>
  <si>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</si>
  <si>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</si>
  <si>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</si>
  <si>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</si>
  <si>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</si>
  <si>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</si>
  <si>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</si>
  <si>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</si>
  <si>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</si>
  <si>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</si>
  <si>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</si>
  <si>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</si>
  <si>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</si>
  <si>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</si>
  <si>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</si>
  <si>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</si>
  <si>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</si>
  <si>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</si>
  <si>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</si>
  <si>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</si>
  <si>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</si>
  <si>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</si>
  <si>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</si>
  <si>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</si>
  <si>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</si>
  <si>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</si>
  <si>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</si>
  <si>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</si>
  <si>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</si>
  <si>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</si>
  <si>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</si>
  <si>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</si>
  <si>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</si>
  <si>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</si>
  <si>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</si>
  <si>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</si>
  <si>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</si>
  <si>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</si>
  <si>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</si>
  <si>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</si>
  <si>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</si>
  <si>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</si>
  <si>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</si>
  <si>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</si>
  <si>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</si>
  <si>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</si>
  <si>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</si>
  <si>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</si>
  <si>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</si>
  <si>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</si>
  <si>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</si>
  <si>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</si>
  <si>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</si>
  <si>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</si>
  <si>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</si>
  <si>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</si>
  <si>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</si>
  <si>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</si>
  <si>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</si>
  <si>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</si>
  <si>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</si>
  <si>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</si>
  <si>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</si>
  <si>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</si>
  <si>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</si>
  <si>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</si>
  <si>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</si>
  <si>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</si>
  <si>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</si>
  <si>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</si>
  <si>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</si>
  <si>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</si>
  <si>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</si>
  <si>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</si>
  <si>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</si>
  <si>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</si>
  <si>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</si>
  <si>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</si>
  <si>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</si>
  <si>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</si>
  <si>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</si>
  <si>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</si>
  <si>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</si>
  <si>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</si>
  <si>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</si>
  <si>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</si>
  <si>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</si>
  <si>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</si>
  <si>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</si>
  <si>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</si>
  <si>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</si>
  <si>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</si>
  <si>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</si>
  <si>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</si>
  <si>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</si>
  <si>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</si>
  <si>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</si>
  <si>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</si>
  <si>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</si>
  <si>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</si>
  <si>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</si>
  <si>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</si>
  <si>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</si>
  <si>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</si>
  <si>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</si>
  <si>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</si>
  <si>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</si>
  <si>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</si>
  <si>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</si>
  <si>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</si>
  <si>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</si>
  <si>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</si>
  <si>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</si>
  <si>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</si>
  <si>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</si>
  <si>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</si>
  <si>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</si>
  <si>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</si>
  <si>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</si>
  <si>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</si>
  <si>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</si>
  <si>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</si>
  <si>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</si>
  <si>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</si>
  <si>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</si>
  <si>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</si>
  <si>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</si>
  <si>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</si>
  <si>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</si>
  <si>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</si>
  <si>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</si>
  <si>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</si>
  <si>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</si>
  <si>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</si>
  <si>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</si>
  <si>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</si>
  <si>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</si>
  <si>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</si>
  <si>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</si>
  <si>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</si>
  <si>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</si>
  <si>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</si>
  <si>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</si>
  <si>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</si>
  <si>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</si>
  <si>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</si>
  <si>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</si>
  <si>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</si>
  <si>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</si>
  <si>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</si>
  <si>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</si>
  <si>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</si>
  <si>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</si>
  <si>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</si>
  <si>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</si>
  <si>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</si>
  <si>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</si>
  <si>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</si>
  <si>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</si>
  <si>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</si>
  <si>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</si>
  <si>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</si>
  <si>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</si>
  <si>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</si>
  <si>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</si>
  <si>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</si>
  <si>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</si>
  <si>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</si>
  <si>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</si>
  <si>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</si>
  <si>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</si>
  <si>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</si>
  <si>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</si>
  <si>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</si>
  <si>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</si>
  <si>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</si>
  <si>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</si>
  <si>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</si>
  <si>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</si>
  <si>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</si>
  <si>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</si>
  <si>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</si>
  <si>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</si>
  <si>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</si>
  <si>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</si>
  <si>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</si>
  <si>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</si>
  <si>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</si>
  <si>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</si>
  <si>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</si>
  <si>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</si>
  <si>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</si>
  <si>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</si>
  <si>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</si>
  <si>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</si>
  <si>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</si>
  <si>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</si>
  <si>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</si>
  <si>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</si>
  <si>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</si>
  <si>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</si>
  <si>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</si>
  <si>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</si>
  <si>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</si>
  <si>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</si>
  <si>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</si>
  <si>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</si>
  <si>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</si>
  <si>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</si>
  <si>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</si>
  <si>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</si>
  <si>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</si>
  <si>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</si>
  <si>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</si>
  <si>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</si>
  <si>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</si>
  <si>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</si>
  <si>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</si>
  <si>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</si>
  <si>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</si>
  <si>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</si>
  <si>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</si>
  <si>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</si>
  <si>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</si>
  <si>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</si>
  <si>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</si>
  <si>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</si>
  <si>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</si>
  <si>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</si>
  <si>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</si>
  <si>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</si>
  <si>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</si>
  <si>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</si>
  <si>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</si>
  <si>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</si>
  <si>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</si>
  <si>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</si>
  <si>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</si>
  <si>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</si>
  <si>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</si>
  <si>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</si>
  <si>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</si>
  <si>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</si>
  <si>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</si>
  <si>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</si>
  <si>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</si>
  <si>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</si>
  <si>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</si>
  <si>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</si>
  <si>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</si>
  <si>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</si>
  <si>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</si>
  <si>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</si>
  <si>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</si>
  <si>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</si>
  <si>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</si>
  <si>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</si>
  <si>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</si>
  <si>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</si>
  <si>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</si>
  <si>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</si>
  <si>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</si>
  <si>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</si>
  <si>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</si>
  <si>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</si>
  <si>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</si>
  <si>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</si>
  <si>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</si>
  <si>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</si>
  <si>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</si>
  <si>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</si>
  <si>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</si>
  <si>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</si>
  <si>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</si>
  <si>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</si>
  <si>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</si>
  <si>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</si>
  <si>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</si>
  <si>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</si>
  <si>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</si>
  <si>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</si>
  <si>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</si>
  <si>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</si>
  <si>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</si>
  <si>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</si>
  <si>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</si>
  <si>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</si>
  <si>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</si>
  <si>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</si>
  <si>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</si>
  <si>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</si>
  <si>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</si>
  <si>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</si>
  <si>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</si>
  <si>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</si>
  <si>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</si>
  <si>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</si>
  <si>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</si>
  <si>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</si>
  <si>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</si>
  <si>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</si>
  <si>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</si>
  <si>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</si>
  <si>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</si>
  <si>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</si>
  <si>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</si>
  <si>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</si>
  <si>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</si>
  <si>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</si>
  <si>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</si>
  <si>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</si>
  <si>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</si>
  <si>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</si>
  <si>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</si>
  <si>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</si>
  <si>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</si>
  <si>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</si>
  <si>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</si>
  <si>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</si>
  <si>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</si>
  <si>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</si>
  <si>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</si>
  <si>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</si>
  <si>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</si>
  <si>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</si>
  <si>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</si>
  <si>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</si>
  <si>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</si>
  <si>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</si>
  <si>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</si>
  <si>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</si>
  <si>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</si>
  <si>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</si>
  <si>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</si>
  <si>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</si>
  <si>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</si>
  <si>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</si>
  <si>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</si>
  <si>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</si>
  <si>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</si>
  <si>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</si>
  <si>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</si>
  <si>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</si>
  <si>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</si>
  <si>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</si>
  <si>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</si>
  <si>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</si>
  <si>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</si>
  <si>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</si>
  <si>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</si>
  <si>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</si>
  <si>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</si>
  <si>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</si>
  <si>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</si>
  <si>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</si>
  <si>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</si>
  <si>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</si>
  <si>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</si>
  <si>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</si>
  <si>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</si>
  <si>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</si>
  <si>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</si>
  <si>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</si>
  <si>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</si>
  <si>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</si>
  <si>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</si>
  <si>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</si>
  <si>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</si>
  <si>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</si>
  <si>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</si>
  <si>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</si>
  <si>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</si>
  <si>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</si>
  <si>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</si>
  <si>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</si>
  <si>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</si>
  <si>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</si>
  <si>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</si>
  <si>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</si>
  <si>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</si>
  <si>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</si>
  <si>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</si>
  <si>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</si>
  <si>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</si>
  <si>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</si>
  <si>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</si>
  <si>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</si>
  <si>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</si>
  <si>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</si>
  <si>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</si>
  <si>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</si>
  <si>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</si>
  <si>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</si>
  <si>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</si>
  <si>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</si>
  <si>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</si>
  <si>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</si>
  <si>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</si>
  <si>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</si>
  <si>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</si>
  <si>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</si>
  <si>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</si>
  <si>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</si>
  <si>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</si>
  <si>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</si>
  <si>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</si>
  <si>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</si>
  <si>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</si>
  <si>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</si>
  <si>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</si>
  <si>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</si>
  <si>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</si>
  <si>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</si>
  <si>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</si>
  <si>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</si>
  <si>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</si>
  <si>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</si>
  <si>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</si>
  <si>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</si>
  <si>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</si>
  <si>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</si>
  <si>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</si>
  <si>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</si>
  <si>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</si>
  <si>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</si>
  <si>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</si>
  <si>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</si>
  <si>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</si>
  <si>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</si>
  <si>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</si>
  <si>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</si>
  <si>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</si>
  <si>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</si>
  <si>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</si>
  <si>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</si>
  <si>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</si>
  <si>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</si>
  <si>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</si>
  <si>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</si>
  <si>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</si>
  <si>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</si>
  <si>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</si>
  <si>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</si>
  <si>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</si>
  <si>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</si>
  <si>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</si>
  <si>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</si>
  <si>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</si>
  <si>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</si>
  <si>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</si>
  <si>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</si>
  <si>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</si>
  <si>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</si>
  <si>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</si>
  <si>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</si>
  <si>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</si>
  <si>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</si>
  <si>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</si>
  <si>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</si>
  <si>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</si>
  <si>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</si>
  <si>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</si>
  <si>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</si>
  <si>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</si>
  <si>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</si>
  <si>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</si>
  <si>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</si>
  <si>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</si>
  <si>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</si>
  <si>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</si>
  <si>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</si>
  <si>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</si>
  <si>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</si>
  <si>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</si>
  <si>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</si>
  <si>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</si>
  <si>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</si>
  <si>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</si>
  <si>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</si>
  <si>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</si>
  <si>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</si>
  <si>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</si>
  <si>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</si>
  <si>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</si>
  <si>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</si>
  <si>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</si>
  <si>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</si>
  <si>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</si>
  <si>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</si>
  <si>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</si>
  <si>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</si>
  <si>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</si>
  <si>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</si>
  <si>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</si>
  <si>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</si>
  <si>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</si>
  <si>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</si>
  <si>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</si>
  <si>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</si>
  <si>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</si>
  <si>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</si>
  <si>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</si>
  <si>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</si>
  <si>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</si>
  <si>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</si>
  <si>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</si>
  <si>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</si>
  <si>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</si>
  <si>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</si>
  <si>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</si>
  <si>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</si>
  <si>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</si>
  <si>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</si>
  <si>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</si>
  <si>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</si>
  <si>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</si>
  <si>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</si>
  <si>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</si>
  <si>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</si>
  <si>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</si>
  <si>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</si>
  <si>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</si>
  <si>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</si>
  <si>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</si>
  <si>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</si>
  <si>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</si>
  <si>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</si>
  <si>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</si>
  <si>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</si>
  <si>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</si>
  <si>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</si>
  <si>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</si>
  <si>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</si>
  <si>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</si>
  <si>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</si>
  <si>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</si>
  <si>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</si>
  <si>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</si>
  <si>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</si>
  <si>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</si>
  <si>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</si>
  <si>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</si>
  <si>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</si>
  <si>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</si>
  <si>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</si>
  <si>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</si>
  <si>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</si>
  <si>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</si>
  <si>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</si>
  <si>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</si>
  <si>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</si>
  <si>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</si>
  <si>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</si>
  <si>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</si>
  <si>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</si>
  <si>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</si>
  <si>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</si>
  <si>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</si>
  <si>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</si>
  <si>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</si>
  <si>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</si>
  <si>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</si>
  <si>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</si>
  <si>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</si>
  <si>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</si>
  <si>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</si>
  <si>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</si>
  <si>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</si>
  <si>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</si>
  <si>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</si>
  <si>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</si>
  <si>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</si>
  <si>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</si>
  <si>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</si>
  <si>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</si>
  <si>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</si>
  <si>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</si>
  <si>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</si>
  <si>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</si>
  <si>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</si>
  <si>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</si>
  <si>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</si>
  <si>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</si>
  <si>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</si>
  <si>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</si>
  <si>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</si>
  <si>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</si>
  <si>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</si>
  <si>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</si>
  <si>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</si>
  <si>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</si>
  <si>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</si>
  <si>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</si>
  <si>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</si>
  <si>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</si>
  <si>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</si>
  <si>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</si>
  <si>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</si>
  <si>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</si>
  <si>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</si>
  <si>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</si>
  <si>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</si>
  <si>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</si>
  <si>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</si>
  <si>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</si>
  <si>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</si>
  <si>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</si>
  <si>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</si>
  <si>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</si>
  <si>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</si>
  <si>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</si>
  <si>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</si>
  <si>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</si>
  <si>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</si>
  <si>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</si>
  <si>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</si>
  <si>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</si>
  <si>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</si>
  <si>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</si>
  <si>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</si>
  <si>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</si>
  <si>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</si>
  <si>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</si>
  <si>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</si>
  <si>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</si>
  <si>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</si>
  <si>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</si>
  <si>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</si>
  <si>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</si>
  <si>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</si>
  <si>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</si>
  <si>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</si>
  <si>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</si>
  <si>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</si>
  <si>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</si>
  <si>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</si>
  <si>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</si>
  <si>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</si>
  <si>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</si>
  <si>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</si>
  <si>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</si>
  <si>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</si>
  <si>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</si>
  <si>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</si>
  <si>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</si>
  <si>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</si>
  <si>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</si>
  <si>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</si>
  <si>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</si>
  <si>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</si>
  <si>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</si>
  <si>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</si>
  <si>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</si>
  <si>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</si>
  <si>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</si>
  <si>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</si>
  <si>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</si>
  <si>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</si>
  <si>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</si>
  <si>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</si>
  <si>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</si>
  <si>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</si>
  <si>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</si>
  <si>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</si>
  <si>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</si>
  <si>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</si>
  <si>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</si>
  <si>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</si>
  <si>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</si>
  <si>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</si>
  <si>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</si>
  <si>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</si>
  <si>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</si>
  <si>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</si>
  <si>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</si>
  <si>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</si>
  <si>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</si>
  <si>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</si>
  <si>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</si>
  <si>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</si>
  <si>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</si>
  <si>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</si>
  <si>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</si>
  <si>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</si>
  <si>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</si>
  <si>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</si>
  <si>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</si>
  <si>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</si>
  <si>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</si>
  <si>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</si>
  <si>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</si>
  <si>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</si>
  <si>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</si>
  <si>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</si>
  <si>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</si>
  <si>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</si>
  <si>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</si>
  <si>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</si>
  <si>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</si>
  <si>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</si>
  <si>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</si>
  <si>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</si>
  <si>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</si>
  <si>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</si>
  <si>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</si>
  <si>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</si>
  <si>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</si>
  <si>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</si>
  <si>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</si>
  <si>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</si>
  <si>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</si>
  <si>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</si>
  <si>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</si>
  <si>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</si>
  <si>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</si>
  <si>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</si>
  <si>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</si>
  <si>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</si>
  <si>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</si>
  <si>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</si>
  <si>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</si>
  <si>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</si>
  <si>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</si>
  <si>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</si>
  <si>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</si>
  <si>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</si>
  <si>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</si>
  <si>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</si>
  <si>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</si>
  <si>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</si>
  <si>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</si>
  <si>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</si>
  <si>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</si>
  <si>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</si>
  <si>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</si>
  <si>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</si>
  <si>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</si>
  <si>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</si>
  <si>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</si>
  <si>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</si>
  <si>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</si>
  <si>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</si>
  <si>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</si>
  <si>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</si>
  <si>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</si>
  <si>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</si>
  <si>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</si>
  <si>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</si>
  <si>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</si>
  <si>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</si>
  <si>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</si>
  <si>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</si>
  <si>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</si>
  <si>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</si>
  <si>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</si>
  <si>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</si>
  <si>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</si>
  <si>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</si>
  <si>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</si>
  <si>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</si>
  <si>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</si>
  <si>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</si>
  <si>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</si>
  <si>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</si>
  <si>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</si>
  <si>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</si>
  <si>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</si>
  <si>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</si>
  <si>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</si>
  <si>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</si>
  <si>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</si>
  <si>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</si>
  <si>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</si>
  <si>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</si>
  <si>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</si>
  <si>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</si>
  <si>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</si>
  <si>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</si>
  <si>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</si>
  <si>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</si>
  <si>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</si>
  <si>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</si>
  <si>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</si>
  <si>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</si>
  <si>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</si>
  <si>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</si>
  <si>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</si>
  <si>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</si>
  <si>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</si>
  <si>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</si>
  <si>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</si>
  <si>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</si>
  <si>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</si>
  <si>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</si>
  <si>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</si>
  <si>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</si>
  <si>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</si>
  <si>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</si>
  <si>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</si>
  <si>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</si>
  <si>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</si>
  <si>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</si>
  <si>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</si>
  <si>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</si>
  <si>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</si>
  <si>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</si>
  <si>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</si>
  <si>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</si>
  <si>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</si>
  <si>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</si>
  <si>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</si>
  <si>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</si>
  <si>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</si>
  <si>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</si>
  <si>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</si>
  <si>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</si>
  <si>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</si>
  <si>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</si>
  <si>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</si>
  <si>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</si>
  <si>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</si>
  <si>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</si>
  <si>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</si>
  <si>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</si>
  <si>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</si>
  <si>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</si>
  <si>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</si>
  <si>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</si>
  <si>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</si>
  <si>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</si>
  <si>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</si>
  <si>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</si>
  <si>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</si>
  <si>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</si>
  <si>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</si>
  <si>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</si>
  <si>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</si>
  <si>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</si>
  <si>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</si>
  <si>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</si>
  <si>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</si>
  <si>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</si>
  <si>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</si>
  <si>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</si>
  <si>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</si>
  <si>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</si>
  <si>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</si>
  <si>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</si>
  <si>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</si>
  <si>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</si>
  <si>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</si>
  <si>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</si>
  <si>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</si>
  <si>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</si>
  <si>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</si>
  <si>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</si>
  <si>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</si>
  <si>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</si>
  <si>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</si>
  <si>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</si>
  <si>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</si>
  <si>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</si>
  <si>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</si>
  <si>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</si>
  <si>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</si>
  <si>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</si>
  <si>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</si>
  <si>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</si>
  <si>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</si>
  <si>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</si>
  <si>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</si>
  <si>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</si>
  <si>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</si>
  <si>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</si>
  <si>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</si>
  <si>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</si>
  <si>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</si>
  <si>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</si>
  <si>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</si>
  <si>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</si>
  <si>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</si>
  <si>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</si>
  <si>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</si>
  <si>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</si>
  <si>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</si>
  <si>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</si>
  <si>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</si>
  <si>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</si>
  <si>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</si>
  <si>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</si>
  <si>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</si>
  <si>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</si>
  <si>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</si>
  <si>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</si>
  <si>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</si>
  <si>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</si>
  <si>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</si>
  <si>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</si>
  <si>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</si>
  <si>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</si>
  <si>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</si>
  <si>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</si>
  <si>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</si>
  <si>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</si>
  <si>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</si>
  <si>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</si>
  <si>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</si>
  <si>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</si>
  <si>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</si>
  <si>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</si>
  <si>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</si>
  <si>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</si>
  <si>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</si>
  <si>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</si>
  <si>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</si>
  <si>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</si>
  <si>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</si>
  <si>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</si>
  <si>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</si>
  <si>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</si>
  <si>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</si>
  <si>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</si>
  <si>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</si>
  <si>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</si>
  <si>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</si>
  <si>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</si>
  <si>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</si>
  <si>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</si>
  <si>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</si>
  <si>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</si>
  <si>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</si>
  <si>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</si>
  <si>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</si>
  <si>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</si>
  <si>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</si>
  <si>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</si>
  <si>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</si>
  <si>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</si>
  <si>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</si>
  <si>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</si>
  <si>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</si>
  <si>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</si>
  <si>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</si>
  <si>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</si>
  <si>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</si>
  <si>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</si>
  <si>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</si>
  <si>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</si>
  <si>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</si>
  <si>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</si>
  <si>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</si>
  <si>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</si>
  <si>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</si>
  <si>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</si>
  <si>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</si>
  <si>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</si>
  <si>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</si>
  <si>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</si>
  <si>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</si>
  <si>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</si>
  <si>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</si>
  <si>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</si>
  <si>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</si>
  <si>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</si>
  <si>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</si>
  <si>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</si>
  <si>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</si>
  <si>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</si>
  <si>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</si>
  <si>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</si>
  <si>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</si>
  <si>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</si>
  <si>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</si>
  <si>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</si>
  <si>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</si>
  <si>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</si>
  <si>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</si>
  <si>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</si>
  <si>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</si>
  <si>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</si>
  <si>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</si>
  <si>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</si>
  <si>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</si>
  <si>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</si>
  <si>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</si>
  <si>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</si>
  <si>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</si>
  <si>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</si>
  <si>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</si>
  <si>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</si>
  <si>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</si>
  <si>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</si>
  <si>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</si>
  <si>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</si>
  <si>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</si>
  <si>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</si>
  <si>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</si>
  <si>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</si>
  <si>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</si>
  <si>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</si>
  <si>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</si>
  <si>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</si>
  <si>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</si>
  <si>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</si>
  <si>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</si>
  <si>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</si>
  <si>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</si>
  <si>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</si>
  <si>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</si>
  <si>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</si>
  <si>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</si>
  <si>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</si>
  <si>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</si>
  <si>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</si>
  <si>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</si>
  <si>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</si>
  <si>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</si>
  <si>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</si>
  <si>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</si>
  <si>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</si>
  <si>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</si>
  <si>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</si>
  <si>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</si>
  <si>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</si>
  <si>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</si>
  <si>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</si>
  <si>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</si>
  <si>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</si>
  <si>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</si>
  <si>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</si>
  <si>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</si>
  <si>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</si>
  <si>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</si>
  <si>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</si>
  <si>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</si>
  <si>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</si>
  <si>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</si>
  <si>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</si>
  <si>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</si>
  <si>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</si>
  <si>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</si>
  <si>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</si>
  <si>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</si>
  <si>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</si>
  <si>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</si>
  <si>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</si>
  <si>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</si>
  <si>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</si>
  <si>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</si>
  <si>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</si>
  <si>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</si>
  <si>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</si>
  <si>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</si>
  <si>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</si>
  <si>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</si>
  <si>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</si>
  <si>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</si>
  <si>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</si>
  <si>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</si>
  <si>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</si>
  <si>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</si>
  <si>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</si>
  <si>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</si>
  <si>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</si>
  <si>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</si>
  <si>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</si>
  <si>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</si>
  <si>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</si>
  <si>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</si>
  <si>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</si>
  <si>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</si>
  <si>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</si>
  <si>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</si>
  <si>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</si>
  <si>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</si>
  <si>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</si>
  <si>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</si>
  <si>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</si>
  <si>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</si>
  <si>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</si>
  <si>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</si>
  <si>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</si>
  <si>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</si>
  <si>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</si>
  <si>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</si>
  <si>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</si>
  <si>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</si>
  <si>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</si>
  <si>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</si>
  <si>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</si>
  <si>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</si>
  <si>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</si>
  <si>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</si>
  <si>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</si>
  <si>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</si>
  <si>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</si>
  <si>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</si>
  <si>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</si>
  <si>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</si>
  <si>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</si>
  <si>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</si>
  <si>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</si>
  <si>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</si>
  <si>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</si>
  <si>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</si>
  <si>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</si>
  <si>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</si>
  <si>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</si>
  <si>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</si>
  <si>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</si>
  <si>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</si>
  <si>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</si>
  <si>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</si>
  <si>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</si>
  <si>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</si>
  <si>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</si>
  <si>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</si>
  <si>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</si>
  <si>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</si>
  <si>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</si>
  <si>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</si>
  <si>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</si>
  <si>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</si>
  <si>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</si>
  <si>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</si>
  <si>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</si>
  <si>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</si>
  <si>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</si>
  <si>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</si>
  <si>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</si>
  <si>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</si>
  <si>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</si>
  <si>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</si>
  <si>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</si>
  <si>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</si>
  <si>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</si>
  <si>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</si>
  <si>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</si>
  <si>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</si>
  <si>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</si>
  <si>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</si>
  <si>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</si>
  <si>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</si>
  <si>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</si>
  <si>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</si>
  <si>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</si>
  <si>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</si>
  <si>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</si>
  <si>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</si>
  <si>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</si>
  <si>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</si>
  <si>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</si>
  <si>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</si>
  <si>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</si>
  <si>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</si>
  <si>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</si>
  <si>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</si>
  <si>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</si>
  <si>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</si>
  <si>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</si>
  <si>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</si>
  <si>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</si>
  <si>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</si>
  <si>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</si>
  <si>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</si>
  <si>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</si>
  <si>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</si>
  <si>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</si>
  <si>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</si>
  <si>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</si>
  <si>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</si>
  <si>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</si>
  <si>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</si>
  <si>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</si>
  <si>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</si>
  <si>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</si>
  <si>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</si>
  <si>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</si>
  <si>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</si>
  <si>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</si>
  <si>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</si>
  <si>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</si>
  <si>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</si>
  <si>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</si>
  <si>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</si>
  <si>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</si>
  <si>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</si>
  <si>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</si>
  <si>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</si>
  <si>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</si>
  <si>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</si>
  <si>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</si>
  <si>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</si>
  <si>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</si>
  <si>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</si>
  <si>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</si>
  <si>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</si>
  <si>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</si>
  <si>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</si>
  <si>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</si>
  <si>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</si>
  <si>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</si>
  <si>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</si>
  <si>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</si>
  <si>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</si>
  <si>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</si>
  <si>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</si>
  <si>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</si>
  <si>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</si>
  <si>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</si>
  <si>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</si>
  <si>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</si>
  <si>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</si>
  <si>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</si>
  <si>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</si>
  <si>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</si>
  <si>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</si>
  <si>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</si>
  <si>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</si>
  <si>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</si>
  <si>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</si>
  <si>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</si>
  <si>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</si>
  <si>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</si>
  <si>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</si>
  <si>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</si>
  <si>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</si>
  <si>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</si>
  <si>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</si>
  <si>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</si>
  <si>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</si>
  <si>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</si>
  <si>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</si>
  <si>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</si>
  <si>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</si>
  <si>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</si>
  <si>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</si>
  <si>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</si>
  <si>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</si>
  <si>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</si>
  <si>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</si>
  <si>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</si>
  <si>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</si>
  <si>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</si>
  <si>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</si>
  <si>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</si>
  <si>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</si>
  <si>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</si>
  <si>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</si>
  <si>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</si>
  <si>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</si>
  <si>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</si>
  <si>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</si>
  <si>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</si>
  <si>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</si>
  <si>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</si>
  <si>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</si>
  <si>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</si>
  <si>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</si>
  <si>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</si>
  <si>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</si>
  <si>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</si>
  <si>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</si>
  <si>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</si>
  <si>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</si>
  <si>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</si>
  <si>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</si>
  <si>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</si>
  <si>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</si>
  <si>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</si>
  <si>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</si>
  <si>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</si>
  <si>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</si>
  <si>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</si>
  <si>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</si>
  <si>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</si>
  <si>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</si>
  <si>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</si>
  <si>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</si>
  <si>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</si>
  <si>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</si>
  <si>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</si>
  <si>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</si>
  <si>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</si>
  <si>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</si>
  <si>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</si>
  <si>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</si>
  <si>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</si>
  <si>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</si>
  <si>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</si>
  <si>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</si>
  <si>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</si>
  <si>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</si>
  <si>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</si>
  <si>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</si>
  <si>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</si>
  <si>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</si>
  <si>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</si>
  <si>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</si>
  <si>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</si>
  <si>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</si>
  <si>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</si>
  <si>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</si>
  <si>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</si>
  <si>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</si>
  <si>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</si>
  <si>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</si>
  <si>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</si>
  <si>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</si>
  <si>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</si>
  <si>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</si>
  <si>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</si>
  <si>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</si>
  <si>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</si>
  <si>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</si>
  <si>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</si>
  <si>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</si>
  <si>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</si>
  <si>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</si>
  <si>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</si>
  <si>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</si>
  <si>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</si>
  <si>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</si>
  <si>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</si>
  <si>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</si>
  <si>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</si>
  <si>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</si>
  <si>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</si>
  <si>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</si>
  <si>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</si>
  <si>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</si>
  <si>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</si>
  <si>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</si>
  <si>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</si>
  <si>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</si>
  <si>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</si>
  <si>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</si>
  <si>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</si>
  <si>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</si>
  <si>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</si>
  <si>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</si>
  <si>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</si>
  <si>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</si>
  <si>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</si>
  <si>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</si>
  <si>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</si>
  <si>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</si>
  <si>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</si>
  <si>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</si>
  <si>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</si>
  <si>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</si>
  <si>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</si>
  <si>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</si>
  <si>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</si>
  <si>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</si>
  <si>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</si>
  <si>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</si>
  <si>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</si>
  <si>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</si>
  <si>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</si>
  <si>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</si>
  <si>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</si>
  <si>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</si>
  <si>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</si>
  <si>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</si>
  <si>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</si>
  <si>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</si>
  <si>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</si>
  <si>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</si>
  <si>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</si>
  <si>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</si>
  <si>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</si>
  <si>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</si>
  <si>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</si>
  <si>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</si>
  <si>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</si>
  <si>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</si>
  <si>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</si>
  <si>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</si>
  <si>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</si>
  <si>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</si>
  <si>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</si>
  <si>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</si>
  <si>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</si>
  <si>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</si>
  <si>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</si>
  <si>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</si>
  <si>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</si>
  <si>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</si>
  <si>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</si>
  <si>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</si>
  <si>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</si>
  <si>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</si>
  <si>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</si>
  <si>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</si>
  <si>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</si>
  <si>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</si>
  <si>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</si>
  <si>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</si>
  <si>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</si>
  <si>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</si>
  <si>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</si>
  <si>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</si>
  <si>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</si>
  <si>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</si>
  <si>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</si>
  <si>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</si>
  <si>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</si>
  <si>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</si>
  <si>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</si>
  <si>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</si>
  <si>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</si>
  <si>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</si>
  <si>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</si>
  <si>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</si>
  <si>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</si>
  <si>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</si>
  <si>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</si>
  <si>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</si>
  <si>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</si>
  <si>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</si>
  <si>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</si>
  <si>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</si>
  <si>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</si>
  <si>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</si>
  <si>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</si>
  <si>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</si>
  <si>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</si>
  <si>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</si>
  <si>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</si>
  <si>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</si>
  <si>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</si>
  <si>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</si>
  <si>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</si>
  <si>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</si>
  <si>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</si>
  <si>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</si>
  <si>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</si>
  <si>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</si>
  <si>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</si>
  <si>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</si>
  <si>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</si>
  <si>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</si>
  <si>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</si>
  <si>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</si>
  <si>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</si>
  <si>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</si>
  <si>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</si>
  <si>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</si>
  <si>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</si>
  <si>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</si>
  <si>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</si>
  <si>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</si>
  <si>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</si>
  <si>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</si>
  <si>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</si>
  <si>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</si>
  <si>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</si>
  <si>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</si>
  <si>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</si>
  <si>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</si>
  <si>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</si>
  <si>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</si>
  <si>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</si>
  <si>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</si>
  <si>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</si>
  <si>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</si>
  <si>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</si>
  <si>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</si>
  <si>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</si>
  <si>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</si>
  <si>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</si>
  <si>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</si>
  <si>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</si>
  <si>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</si>
  <si>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</si>
  <si>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</si>
  <si>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</si>
  <si>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</si>
  <si>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</si>
  <si>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</si>
  <si>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</si>
  <si>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</si>
  <si>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</si>
  <si>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</si>
  <si>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</si>
  <si>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</si>
  <si>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</si>
  <si>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</si>
  <si>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</si>
  <si>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</si>
  <si>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</si>
  <si>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</si>
  <si>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</si>
  <si>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</si>
  <si>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</si>
  <si>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</si>
  <si>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</si>
  <si>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</si>
  <si>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</si>
  <si>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</si>
  <si>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</si>
  <si>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</si>
  <si>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</si>
  <si>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</si>
  <si>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</si>
  <si>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</si>
  <si>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</si>
  <si>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</si>
  <si>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</si>
  <si>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</si>
  <si>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</si>
  <si>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</si>
  <si>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</si>
  <si>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</si>
  <si>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</si>
  <si>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</si>
  <si>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</si>
  <si>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</si>
  <si>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</si>
  <si>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</si>
  <si>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</si>
  <si>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</si>
  <si>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</si>
  <si>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</si>
  <si>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</si>
  <si>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</si>
  <si>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</si>
  <si>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</si>
  <si>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</si>
  <si>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</si>
  <si>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</si>
  <si>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</si>
  <si>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</si>
  <si>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</si>
  <si>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</si>
  <si>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</si>
  <si>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</si>
  <si>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</si>
  <si>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</si>
  <si>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</si>
  <si>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</si>
  <si>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</si>
  <si>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</si>
  <si>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</si>
  <si>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</si>
  <si>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</si>
  <si>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</si>
  <si>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</si>
  <si>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</si>
  <si>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</si>
  <si>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</si>
  <si>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</si>
  <si>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</si>
  <si>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</si>
  <si>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</si>
  <si>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</si>
  <si>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</si>
  <si>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</si>
  <si>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</si>
  <si>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</si>
  <si>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</si>
  <si>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</si>
  <si>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</si>
  <si>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</si>
  <si>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</si>
  <si>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</si>
  <si>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</si>
  <si>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</si>
  <si>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</si>
  <si>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</si>
  <si>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</si>
  <si>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</si>
  <si>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</si>
  <si>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</si>
  <si>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</si>
  <si>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</si>
  <si>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</si>
  <si>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</si>
  <si>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</si>
  <si>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</si>
  <si>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</si>
  <si>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</si>
  <si>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</si>
  <si>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</si>
  <si>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</si>
  <si>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</si>
  <si>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</si>
  <si>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</si>
  <si>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</si>
  <si>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</si>
  <si>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</si>
  <si>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</si>
  <si>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</si>
  <si>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</si>
  <si>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</si>
  <si>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</si>
  <si>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</si>
  <si>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</si>
  <si>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</si>
  <si>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</si>
  <si>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</si>
  <si>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</si>
  <si>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</si>
  <si>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</si>
  <si>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</si>
  <si>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</si>
  <si>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</si>
  <si>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</si>
  <si>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</si>
  <si>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</si>
  <si>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</si>
  <si>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</si>
  <si>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</si>
  <si>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</si>
  <si>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</si>
  <si>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</si>
  <si>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</si>
  <si>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</si>
  <si>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</si>
  <si>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</si>
  <si>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</si>
  <si>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</si>
  <si>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</si>
  <si>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</si>
  <si>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</si>
  <si>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</si>
  <si>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</si>
  <si>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</si>
  <si>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</si>
  <si>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</si>
  <si>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</si>
  <si>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</si>
  <si>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</si>
  <si>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</si>
  <si>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</si>
  <si>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</si>
  <si>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</si>
  <si>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</si>
  <si>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</si>
  <si>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</si>
  <si>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</si>
  <si>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</si>
  <si>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</si>
  <si>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</si>
  <si>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</si>
  <si>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</si>
  <si>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</si>
  <si>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</si>
  <si>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</si>
  <si>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</si>
  <si>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</si>
  <si>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</si>
  <si>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</si>
  <si>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</si>
  <si>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</si>
  <si>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</si>
  <si>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</si>
  <si>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</si>
  <si>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</si>
  <si>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</si>
  <si>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</si>
  <si>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</si>
  <si>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</si>
  <si>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</si>
  <si>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</si>
  <si>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</si>
  <si>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</si>
  <si>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</si>
  <si>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</si>
  <si>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</si>
  <si>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</si>
  <si>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</si>
  <si>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</si>
  <si>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</si>
  <si>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</si>
  <si>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</si>
  <si>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</si>
  <si>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</si>
  <si>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</si>
  <si>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</si>
  <si>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</si>
  <si>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</si>
  <si>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</si>
  <si>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</si>
  <si>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</si>
  <si>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</si>
  <si>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</si>
  <si>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</si>
  <si>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</si>
  <si>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</si>
  <si>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</si>
  <si>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</si>
  <si>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</si>
  <si>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</si>
  <si>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</si>
  <si>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</si>
  <si>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</si>
  <si>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</si>
  <si>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</si>
  <si>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</si>
  <si>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</si>
  <si>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</si>
  <si>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</si>
  <si>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</si>
  <si>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</si>
  <si>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</si>
  <si>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</si>
  <si>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</si>
  <si>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</si>
  <si>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</si>
  <si>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</si>
  <si>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</si>
  <si>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</si>
  <si>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</si>
  <si>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</si>
  <si>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</si>
  <si>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</si>
  <si>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</si>
  <si>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</si>
  <si>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</si>
  <si>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</si>
  <si>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</si>
  <si>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</si>
  <si>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</si>
  <si>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</si>
  <si>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</si>
  <si>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</si>
  <si>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</si>
  <si>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</si>
  <si>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</si>
  <si>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</si>
  <si>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</si>
  <si>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</si>
  <si>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</si>
  <si>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</si>
  <si>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</si>
  <si>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</si>
  <si>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</si>
  <si>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</si>
  <si>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</si>
  <si>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</si>
  <si>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</si>
  <si>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</si>
  <si>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</si>
  <si>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</si>
  <si>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</si>
  <si>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</si>
  <si>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</si>
  <si>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</si>
  <si>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</si>
  <si>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</si>
  <si>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</si>
  <si>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</si>
  <si>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</si>
  <si>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</si>
  <si>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</si>
  <si>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</si>
  <si>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</si>
  <si>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</si>
  <si>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</si>
  <si>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</si>
  <si>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</si>
  <si>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</si>
  <si>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</si>
  <si>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</si>
  <si>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</si>
  <si>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</si>
  <si>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</si>
  <si>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</si>
  <si>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</si>
  <si>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</si>
  <si>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</si>
  <si>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</si>
  <si>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</si>
  <si>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</si>
  <si>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</si>
  <si>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</si>
  <si>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</si>
  <si>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</si>
  <si>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</si>
  <si>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</si>
  <si>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</si>
  <si>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</si>
  <si>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</si>
  <si>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</si>
  <si>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</si>
  <si>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</si>
  <si>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</si>
  <si>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</si>
  <si>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</si>
  <si>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</si>
  <si>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</si>
  <si>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</si>
  <si>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</si>
  <si>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</si>
  <si>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</si>
  <si>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</si>
  <si>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</si>
  <si>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</si>
  <si>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</si>
  <si>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</si>
  <si>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</si>
  <si>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</si>
  <si>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</si>
  <si>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</si>
  <si>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</si>
  <si>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</si>
  <si>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</si>
  <si>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</si>
  <si>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</si>
  <si>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</si>
  <si>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</si>
  <si>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</si>
  <si>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</si>
  <si>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</si>
  <si>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</si>
  <si>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</si>
  <si>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</si>
  <si>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</si>
  <si>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</si>
  <si>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</si>
  <si>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</si>
  <si>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</si>
  <si>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</si>
  <si>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</si>
  <si>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</si>
  <si>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</si>
  <si>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</si>
  <si>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</si>
  <si>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</si>
  <si>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</si>
  <si>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</si>
  <si>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</si>
  <si>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</si>
  <si>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</si>
  <si>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</si>
  <si>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</si>
  <si>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</si>
  <si>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</si>
  <si>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</si>
  <si>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</si>
  <si>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</si>
  <si>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</si>
  <si>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</si>
  <si>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</si>
  <si>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</si>
  <si>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</si>
  <si>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</si>
  <si>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</si>
  <si>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</si>
  <si>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</si>
  <si>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</si>
  <si>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</si>
  <si>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</si>
  <si>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</si>
  <si>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</si>
  <si>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</si>
  <si>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</si>
  <si>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</si>
  <si>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</si>
  <si>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</si>
  <si>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</si>
  <si>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</si>
  <si>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</si>
  <si>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</si>
  <si>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</si>
  <si>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</si>
  <si>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</si>
  <si>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</si>
  <si>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</si>
  <si>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</si>
  <si>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</si>
  <si>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</si>
  <si>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</si>
  <si>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</si>
  <si>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</si>
  <si>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</si>
  <si>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</si>
  <si>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</si>
  <si>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</si>
  <si>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</si>
  <si>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</si>
  <si>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</si>
  <si>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</si>
  <si>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</si>
  <si>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</si>
  <si>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</si>
  <si>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</si>
  <si>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</si>
  <si>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</si>
  <si>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</si>
  <si>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</si>
  <si>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</si>
  <si>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</si>
  <si>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</si>
  <si>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</si>
  <si>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</si>
  <si>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</si>
  <si>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</si>
  <si>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</si>
  <si>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</si>
  <si>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</si>
  <si>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</si>
  <si>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</si>
  <si>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</si>
  <si>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</si>
  <si>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</si>
  <si>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</si>
  <si>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</si>
  <si>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</si>
  <si>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</si>
  <si>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</si>
  <si>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</si>
  <si>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</si>
  <si>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</si>
  <si>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</si>
  <si>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</si>
  <si>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</si>
  <si>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</si>
  <si>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</si>
  <si>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</si>
  <si>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</si>
  <si>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</si>
  <si>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</si>
  <si>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</si>
  <si>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</si>
  <si>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</si>
  <si>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</si>
  <si>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</si>
  <si>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</si>
  <si>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</si>
  <si>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</si>
  <si>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</si>
  <si>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</si>
  <si>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</si>
  <si>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</si>
  <si>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</si>
  <si>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</si>
  <si>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</si>
  <si>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</si>
  <si>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</si>
  <si>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</si>
  <si>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</si>
  <si>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</si>
  <si>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</si>
  <si>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</si>
  <si>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</si>
  <si>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</si>
  <si>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</si>
  <si>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</si>
  <si>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</si>
  <si>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</si>
  <si>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</si>
  <si>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</si>
  <si>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</si>
  <si>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</si>
  <si>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</si>
  <si>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</si>
  <si>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</si>
  <si>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</si>
  <si>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</si>
  <si>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</si>
  <si>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</si>
  <si>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</si>
  <si>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</si>
  <si>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</si>
  <si>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</si>
  <si>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</si>
  <si>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</si>
  <si>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</si>
  <si>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</si>
  <si>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</si>
  <si>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</si>
  <si>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</si>
  <si>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</si>
  <si>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</si>
  <si>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</si>
  <si>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</si>
  <si>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</si>
  <si>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</si>
  <si>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</si>
  <si>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</si>
  <si>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</si>
  <si>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</si>
  <si>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</si>
  <si>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</si>
  <si>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</si>
  <si>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</si>
  <si>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</si>
  <si>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</si>
  <si>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</si>
  <si>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</si>
  <si>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</si>
  <si>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</si>
  <si>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</si>
  <si>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</si>
  <si>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</si>
  <si>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</si>
  <si>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</si>
  <si>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</si>
  <si>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</si>
  <si>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</si>
  <si>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</si>
  <si>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</si>
  <si>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</si>
  <si>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</si>
  <si>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</si>
  <si>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</si>
  <si>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</si>
  <si>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</si>
  <si>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</si>
  <si>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</si>
  <si>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</si>
  <si>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</si>
  <si>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</si>
  <si>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</si>
  <si>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</si>
  <si>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</si>
  <si>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</si>
  <si>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</si>
  <si>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</si>
  <si>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</si>
  <si>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</si>
  <si>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</si>
  <si>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</si>
  <si>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</si>
  <si>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</si>
  <si>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</si>
  <si>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</si>
  <si>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</si>
  <si>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</si>
  <si>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</si>
  <si>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</si>
  <si>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</si>
  <si>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</si>
  <si>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</si>
  <si>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</si>
  <si>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</si>
  <si>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</si>
  <si>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</si>
  <si>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</si>
  <si>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</si>
  <si>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</si>
  <si>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</si>
  <si>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</si>
  <si>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</si>
  <si>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</si>
  <si>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</si>
  <si>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</si>
  <si>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</si>
  <si>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</si>
  <si>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</si>
  <si>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</si>
  <si>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</si>
  <si>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</si>
  <si>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</si>
  <si>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</si>
  <si>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</si>
  <si>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</si>
  <si>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</si>
  <si>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</si>
  <si>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</si>
  <si>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</si>
  <si>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</si>
  <si>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</si>
  <si>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</si>
  <si>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</si>
  <si>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</si>
  <si>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</si>
  <si>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</si>
  <si>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</si>
  <si>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</si>
  <si>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</si>
  <si>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</si>
  <si>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</si>
  <si>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</si>
  <si>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</si>
  <si>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</si>
  <si>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</si>
  <si>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</si>
  <si>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</si>
  <si>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</si>
  <si>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</si>
  <si>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</si>
  <si>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</si>
  <si>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</si>
  <si>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</si>
  <si>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</si>
  <si>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</si>
  <si>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</si>
  <si>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</si>
  <si>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</si>
  <si>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</si>
  <si>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</si>
  <si>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</si>
  <si>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</si>
  <si>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</si>
  <si>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</si>
  <si>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</si>
  <si>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</si>
  <si>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</si>
  <si>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</si>
  <si>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</si>
  <si>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</si>
  <si>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</si>
  <si>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</si>
  <si>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</si>
  <si>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</si>
  <si>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</si>
  <si>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</si>
  <si>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</si>
  <si>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</si>
  <si>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</si>
  <si>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</si>
  <si>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</si>
  <si>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</si>
  <si>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</si>
  <si>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</si>
  <si>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</si>
  <si>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</si>
  <si>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</si>
  <si>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</si>
  <si>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</si>
  <si>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</si>
  <si>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</si>
  <si>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</si>
  <si>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</si>
  <si>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</si>
  <si>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</si>
  <si>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</si>
  <si>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</si>
  <si>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</si>
  <si>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</si>
  <si>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</si>
  <si>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</si>
  <si>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</si>
  <si>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</si>
  <si>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</si>
  <si>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</si>
  <si>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</si>
  <si>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</si>
  <si>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</si>
  <si>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</si>
  <si>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</si>
  <si>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</si>
  <si>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</si>
  <si>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</si>
  <si>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</si>
  <si>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</si>
  <si>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</si>
  <si>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</si>
  <si>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</si>
  <si>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</si>
  <si>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</si>
  <si>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</si>
  <si>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</si>
  <si>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</si>
  <si>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</si>
  <si>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</si>
  <si>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</si>
  <si>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</si>
  <si>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</si>
  <si>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</si>
  <si>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</si>
  <si>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</si>
  <si>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</si>
  <si>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</si>
  <si>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</si>
  <si>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</si>
  <si>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</si>
  <si>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</si>
  <si>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</si>
  <si>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</si>
  <si>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</si>
  <si>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</si>
  <si>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</si>
  <si>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</si>
  <si>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</si>
  <si>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</si>
  <si>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</si>
  <si>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</si>
  <si>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</si>
  <si>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</si>
  <si>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</si>
  <si>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</si>
  <si>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</si>
  <si>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</si>
  <si>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</si>
  <si>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</si>
  <si>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</si>
  <si>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</si>
  <si>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</si>
  <si>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</si>
  <si>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</si>
  <si>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</si>
  <si>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</si>
  <si>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</si>
  <si>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</si>
  <si>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</si>
  <si>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</si>
  <si>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</si>
  <si>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</si>
  <si>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</si>
  <si>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</si>
  <si>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</si>
  <si>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</si>
  <si>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</si>
  <si>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</si>
  <si>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</si>
  <si>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</si>
  <si>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</si>
  <si>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</si>
  <si>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</si>
  <si>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</si>
  <si>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</si>
  <si>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</si>
  <si>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</si>
  <si>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</si>
  <si>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</si>
  <si>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</si>
  <si>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</si>
  <si>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</si>
  <si>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</si>
  <si>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</si>
  <si>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</si>
  <si>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</si>
  <si>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</si>
  <si>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</si>
  <si>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</si>
  <si>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</si>
  <si>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</si>
  <si>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</si>
  <si>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</si>
  <si>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</si>
  <si>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</si>
  <si>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</si>
  <si>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</si>
  <si>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</si>
  <si>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</si>
  <si>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</si>
  <si>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</si>
  <si>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</si>
  <si>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</si>
  <si>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</si>
  <si>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</si>
  <si>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</si>
  <si>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</si>
  <si>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</si>
  <si>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</si>
  <si>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</si>
  <si>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</si>
  <si>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</si>
  <si>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</si>
  <si>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</si>
  <si>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</si>
  <si>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</si>
  <si>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</si>
  <si>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</si>
  <si>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</si>
  <si>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</si>
  <si>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</si>
  <si>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</si>
  <si>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</si>
  <si>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</si>
  <si>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</si>
  <si>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</si>
  <si>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</si>
  <si>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</si>
  <si>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</si>
  <si>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</si>
  <si>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</si>
  <si>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</si>
  <si>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</si>
  <si>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</si>
  <si>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</si>
  <si>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</si>
  <si>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</si>
  <si>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</si>
  <si>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</si>
  <si>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</si>
  <si>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</si>
  <si>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</si>
  <si>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</si>
  <si>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</si>
  <si>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</si>
  <si>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</si>
  <si>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</si>
  <si>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</si>
  <si>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</si>
  <si>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</si>
  <si>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</si>
  <si>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</si>
  <si>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</si>
  <si>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</si>
  <si>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</si>
  <si>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</si>
  <si>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</si>
  <si>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</si>
  <si>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</si>
  <si>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</si>
  <si>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</si>
  <si>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</si>
  <si>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</si>
  <si>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</si>
  <si>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</si>
  <si>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</si>
  <si>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</si>
  <si>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</si>
  <si>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</si>
  <si>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</si>
  <si>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</si>
  <si>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</si>
  <si>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</si>
  <si>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</si>
  <si>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</si>
  <si>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</si>
  <si>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</si>
  <si>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</si>
  <si>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</si>
  <si>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</si>
  <si>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</si>
  <si>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</si>
  <si>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</si>
  <si>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</si>
  <si>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</si>
  <si>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</si>
  <si>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</si>
  <si>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</si>
  <si>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</si>
  <si>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</si>
  <si>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</si>
  <si>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</si>
  <si>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</si>
  <si>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</si>
  <si>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</si>
  <si>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</si>
  <si>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</si>
  <si>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</si>
  <si>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</si>
  <si>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</si>
  <si>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</si>
  <si>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</si>
  <si>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</si>
  <si>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</si>
  <si>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</si>
  <si>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</si>
  <si>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</si>
  <si>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</si>
  <si>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</si>
  <si>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</si>
  <si>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</si>
  <si>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</si>
  <si>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</si>
  <si>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</si>
  <si>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</si>
  <si>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</si>
  <si>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</si>
  <si>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</si>
  <si>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</si>
  <si>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</si>
  <si>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</si>
  <si>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</si>
  <si>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</si>
  <si>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</si>
  <si>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</si>
  <si>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</si>
  <si>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</si>
  <si>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</si>
  <si>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</si>
  <si>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</si>
  <si>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</si>
  <si>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</si>
  <si>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</si>
  <si>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</si>
  <si>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</si>
  <si>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</si>
  <si>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</si>
  <si>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</si>
  <si>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</si>
  <si>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</si>
  <si>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</si>
  <si>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</si>
  <si>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</si>
  <si>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</si>
  <si>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</si>
  <si>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</si>
  <si>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</si>
  <si>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</si>
  <si>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</si>
  <si>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</si>
  <si>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</si>
  <si>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</si>
  <si>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</si>
  <si>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</si>
  <si>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</si>
  <si>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</si>
  <si>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</si>
  <si>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</si>
  <si>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</si>
  <si>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</si>
  <si>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</si>
  <si>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</si>
  <si>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</si>
  <si>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</si>
  <si>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</si>
  <si>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</si>
  <si>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</si>
  <si>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</si>
  <si>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</si>
  <si>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</si>
  <si>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</si>
  <si>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</si>
  <si>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</si>
  <si>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</si>
  <si>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</si>
  <si>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</si>
  <si>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</si>
  <si>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</si>
  <si>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</si>
  <si>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</si>
  <si>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</si>
  <si>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</si>
  <si>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</si>
  <si>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</si>
  <si>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</si>
  <si>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</si>
  <si>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</si>
  <si>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</si>
  <si>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</si>
  <si>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</si>
  <si>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</si>
  <si>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</si>
  <si>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</si>
  <si>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</si>
  <si>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</si>
  <si>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</si>
  <si>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</si>
  <si>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</si>
  <si>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</si>
  <si>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</si>
  <si>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</si>
  <si>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</si>
  <si>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</si>
  <si>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</si>
  <si>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</si>
  <si>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</si>
  <si>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</si>
  <si>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</si>
  <si>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</si>
  <si>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</si>
  <si>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</si>
  <si>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</si>
  <si>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</si>
  <si>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</si>
  <si>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</si>
  <si>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</si>
  <si>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</si>
  <si>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</si>
  <si>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</si>
  <si>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</si>
  <si>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</si>
  <si>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</si>
  <si>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</si>
  <si>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</si>
  <si>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</si>
  <si>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</si>
  <si>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</si>
  <si>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</si>
  <si>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</si>
  <si>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</si>
  <si>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</si>
  <si>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</si>
  <si>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</si>
  <si>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</si>
  <si>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</si>
  <si>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</si>
  <si>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</si>
  <si>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</si>
  <si>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</si>
  <si>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</si>
  <si>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</si>
  <si>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</si>
  <si>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</si>
  <si>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</si>
  <si>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</si>
  <si>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</si>
  <si>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</si>
  <si>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</si>
  <si>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</si>
  <si>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</si>
  <si>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</si>
  <si>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</si>
  <si>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</si>
  <si>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</si>
  <si>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</si>
  <si>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</si>
  <si>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</si>
  <si>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</si>
  <si>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</si>
  <si>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</si>
  <si>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</si>
  <si>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</si>
  <si>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</si>
  <si>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</si>
  <si>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</si>
  <si>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</si>
  <si>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</si>
  <si>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</si>
  <si>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</si>
  <si>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</si>
  <si>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</si>
  <si>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</si>
  <si>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</si>
  <si>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</si>
  <si>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</si>
  <si>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</si>
  <si>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</si>
  <si>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</si>
  <si>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</si>
  <si>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</si>
  <si>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</si>
  <si>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</si>
  <si>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</si>
  <si>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</si>
  <si>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</si>
  <si>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</si>
  <si>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</si>
  <si>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</si>
  <si>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</si>
  <si>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</si>
  <si>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</si>
  <si>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</si>
  <si>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</si>
  <si>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</si>
  <si>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</si>
  <si>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</si>
  <si>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</si>
  <si>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</si>
  <si>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</si>
  <si>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</si>
  <si>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</si>
  <si>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</si>
  <si>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</si>
  <si>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</si>
  <si>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</si>
  <si>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</si>
  <si>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</si>
  <si>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</si>
  <si>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</si>
  <si>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</si>
  <si>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</si>
  <si>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</si>
  <si>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</si>
  <si>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</si>
  <si>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</si>
  <si>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</si>
  <si>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</si>
  <si>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</si>
  <si>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</si>
  <si>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</si>
  <si>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</si>
  <si>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</si>
  <si>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</si>
  <si>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</si>
  <si>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</si>
  <si>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</si>
  <si>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</si>
  <si>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</si>
  <si>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</si>
  <si>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</si>
  <si>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</si>
  <si>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</si>
  <si>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</si>
  <si>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</si>
  <si>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</si>
  <si>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</si>
  <si>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</si>
  <si>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</si>
  <si>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</si>
  <si>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</si>
  <si>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</si>
  <si>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</si>
  <si>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</si>
  <si>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</si>
  <si>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</si>
  <si>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</si>
  <si>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</si>
  <si>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</si>
  <si>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</si>
  <si>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</si>
  <si>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</si>
  <si>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</si>
  <si>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</si>
  <si>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</si>
  <si>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</si>
  <si>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</si>
  <si>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</si>
  <si>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</si>
  <si>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</si>
  <si>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</si>
  <si>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</si>
  <si>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</si>
  <si>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</si>
  <si>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</si>
  <si>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</si>
  <si>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</si>
  <si>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</si>
  <si>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</si>
  <si>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</si>
  <si>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</si>
  <si>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</si>
  <si>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</si>
  <si>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</si>
  <si>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</si>
  <si>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</si>
  <si>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</si>
  <si>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</si>
  <si>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</si>
  <si>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</si>
  <si>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</si>
  <si>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</si>
  <si>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</si>
  <si>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</si>
  <si>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</si>
  <si>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</si>
  <si>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</si>
  <si>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</si>
  <si>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</si>
  <si>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</si>
  <si>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</si>
  <si>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</si>
  <si>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</si>
  <si>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</si>
  <si>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</si>
  <si>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</si>
  <si>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</si>
  <si>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</si>
  <si>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</si>
  <si>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</si>
  <si>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</si>
  <si>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</si>
  <si>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</si>
  <si>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</si>
  <si>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</si>
  <si>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</si>
  <si>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</si>
  <si>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</si>
  <si>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</si>
  <si>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</si>
  <si>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</si>
  <si>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</si>
  <si>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</si>
  <si>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</si>
  <si>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</si>
  <si>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</si>
  <si>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</si>
  <si>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</si>
  <si>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</si>
  <si>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</si>
  <si>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</si>
  <si>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</si>
  <si>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</si>
  <si>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</si>
  <si>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</si>
  <si>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</si>
  <si>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</si>
  <si>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</si>
  <si>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</si>
  <si>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</si>
  <si>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</si>
  <si>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</si>
  <si>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</si>
  <si>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</si>
  <si>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</si>
  <si>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</si>
  <si>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</si>
  <si>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</si>
  <si>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</si>
  <si>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</si>
  <si>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</si>
  <si>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</si>
  <si>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</si>
  <si>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</si>
  <si>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</si>
  <si>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</si>
  <si>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</si>
  <si>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</si>
  <si>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</si>
  <si>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</si>
  <si>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</si>
  <si>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</si>
  <si>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</si>
  <si>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</si>
  <si>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</si>
  <si>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</si>
  <si>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</si>
  <si>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</si>
  <si>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</si>
  <si>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</si>
  <si>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</si>
  <si>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</si>
  <si>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</si>
  <si>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</si>
  <si>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</si>
  <si>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</si>
  <si>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</si>
  <si>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</si>
  <si>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</si>
  <si>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</si>
  <si>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</si>
  <si>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</si>
  <si>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</si>
  <si>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</si>
  <si>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</si>
  <si>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</si>
  <si>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</si>
  <si>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</si>
  <si>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</si>
  <si>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</si>
  <si>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</si>
  <si>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</si>
  <si>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</si>
  <si>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</si>
  <si>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</si>
  <si>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</si>
  <si>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</si>
  <si>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</si>
  <si>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</si>
  <si>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</si>
  <si>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</si>
  <si>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</si>
  <si>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</si>
  <si>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</si>
  <si>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</si>
  <si>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</si>
  <si>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</si>
  <si>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</si>
  <si>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</si>
  <si>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</si>
  <si>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</si>
  <si>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</si>
  <si>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</si>
  <si>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</si>
  <si>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</si>
  <si>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</si>
  <si>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</si>
  <si>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</si>
  <si>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</si>
  <si>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</si>
  <si>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</si>
  <si>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</si>
  <si>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</si>
  <si>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</si>
  <si>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</si>
  <si>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</si>
  <si>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</si>
  <si>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</si>
  <si>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</si>
  <si>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</si>
  <si>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</si>
  <si>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</si>
  <si>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</si>
  <si>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</si>
  <si>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</si>
  <si>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</si>
  <si>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</si>
  <si>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</si>
  <si>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</si>
  <si>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</si>
  <si>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</si>
  <si>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</si>
  <si>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</si>
  <si>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</si>
  <si>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</si>
  <si>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</si>
  <si>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</si>
  <si>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</si>
  <si>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</si>
  <si>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</si>
  <si>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</si>
  <si>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</si>
  <si>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</si>
  <si>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</si>
  <si>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</si>
  <si>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</si>
  <si>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</si>
  <si>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</si>
  <si>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</si>
  <si>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</si>
  <si>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</si>
  <si>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</si>
  <si>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</si>
  <si>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</si>
  <si>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</si>
  <si>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</si>
  <si>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</si>
  <si>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</si>
  <si>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</si>
  <si>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</si>
  <si>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</si>
  <si>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</si>
  <si>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</si>
  <si>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</si>
  <si>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</si>
  <si>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</si>
  <si>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</si>
  <si>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</si>
  <si>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</si>
  <si>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</si>
  <si>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</si>
  <si>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</si>
  <si>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</si>
  <si>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</si>
  <si>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</si>
  <si>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</si>
  <si>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</si>
  <si>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</si>
  <si>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</si>
  <si>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</si>
  <si>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</si>
  <si>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</si>
  <si>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</si>
  <si>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</si>
  <si>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</si>
  <si>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</si>
  <si>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</si>
  <si>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</si>
  <si>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</si>
  <si>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</si>
  <si>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</si>
  <si>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</si>
  <si>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</si>
  <si>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</si>
  <si>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</si>
  <si>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</si>
  <si>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</si>
  <si>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</si>
  <si>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</si>
  <si>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</si>
  <si>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</si>
  <si>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</si>
  <si>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</si>
  <si>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</si>
  <si>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</si>
  <si>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</si>
  <si>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</si>
  <si>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</si>
  <si>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</si>
  <si>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</si>
  <si>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</si>
  <si>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</si>
  <si>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</si>
  <si>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</si>
  <si>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</si>
  <si>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</si>
  <si>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</si>
  <si>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</si>
  <si>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</si>
  <si>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</si>
  <si>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</si>
  <si>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</si>
  <si>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</si>
  <si>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</si>
  <si>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</si>
  <si>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</si>
  <si>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</si>
  <si>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</si>
  <si>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</si>
  <si>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</si>
  <si>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</si>
  <si>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</si>
  <si>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</si>
  <si>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</si>
  <si>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</si>
  <si>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</si>
  <si>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</si>
  <si>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</si>
  <si>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</si>
  <si>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</si>
  <si>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</si>
  <si>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</si>
  <si>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</si>
  <si>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</si>
  <si>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</si>
  <si>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</si>
  <si>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</si>
  <si>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</si>
  <si>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</si>
  <si>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</si>
  <si>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</si>
  <si>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</si>
  <si>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</si>
  <si>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</si>
  <si>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</si>
  <si>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</si>
  <si>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</si>
  <si>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</si>
  <si>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</si>
  <si>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</si>
  <si>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</si>
  <si>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</si>
  <si>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</si>
  <si>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</si>
  <si>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</si>
  <si>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</si>
  <si>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</si>
  <si>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</si>
  <si>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</si>
  <si>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</si>
  <si>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</si>
  <si>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</si>
  <si>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</si>
  <si>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</si>
  <si>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</si>
  <si>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</si>
  <si>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</si>
  <si>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</si>
  <si>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</si>
  <si>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</si>
  <si>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</si>
  <si>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</si>
  <si>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</si>
  <si>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</si>
  <si>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</si>
  <si>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</si>
  <si>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</si>
  <si>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</si>
  <si>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</si>
  <si>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</si>
  <si>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</si>
  <si>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</si>
  <si>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</si>
  <si>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</si>
  <si>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</si>
  <si>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</si>
  <si>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</si>
  <si>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</si>
  <si>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</si>
  <si>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</si>
  <si>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</si>
  <si>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</si>
  <si>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</si>
  <si>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</si>
  <si>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</si>
  <si>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</si>
  <si>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</si>
  <si>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</si>
  <si>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</si>
  <si>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</si>
  <si>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</si>
  <si>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</si>
  <si>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</si>
  <si>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</si>
  <si>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</si>
  <si>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</si>
  <si>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</si>
  <si>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</si>
  <si>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</si>
  <si>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</si>
  <si>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</si>
  <si>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</si>
  <si>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</si>
  <si>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</si>
  <si>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</si>
  <si>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</si>
  <si>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</si>
  <si>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</si>
  <si>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</si>
  <si>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</si>
  <si>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</si>
  <si>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</si>
  <si>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</si>
  <si>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</si>
  <si>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</si>
  <si>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</si>
  <si>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</si>
  <si>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</si>
  <si>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</si>
  <si>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</si>
  <si>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</si>
  <si>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</si>
  <si>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</si>
  <si>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</si>
  <si>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</si>
  <si>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</si>
  <si>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</si>
  <si>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</si>
  <si>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</si>
  <si>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</si>
  <si>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</si>
  <si>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</si>
  <si>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</si>
  <si>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</si>
  <si>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</si>
  <si>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</si>
  <si>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</si>
  <si>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</si>
  <si>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</si>
  <si>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</si>
  <si>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</si>
  <si>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</si>
  <si>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</si>
  <si>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</si>
  <si>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</si>
  <si>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</si>
  <si>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</si>
  <si>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</si>
  <si>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</si>
  <si>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</si>
  <si>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</si>
  <si>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</si>
  <si>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</si>
  <si>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</si>
  <si>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</si>
  <si>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</si>
  <si>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</si>
  <si>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</si>
  <si>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</si>
  <si>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</si>
  <si>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</si>
  <si>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</si>
  <si>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</si>
  <si>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</si>
  <si>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</si>
  <si>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</si>
  <si>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</si>
  <si>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</si>
  <si>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</si>
  <si>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</si>
  <si>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</si>
  <si>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</si>
  <si>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</si>
  <si>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</si>
  <si>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</si>
  <si>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</si>
  <si>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</si>
  <si>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</si>
  <si>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</si>
  <si>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</si>
  <si>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</si>
  <si>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</si>
  <si>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</si>
  <si>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</si>
  <si>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</si>
  <si>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</si>
  <si>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</si>
  <si>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</si>
  <si>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</si>
  <si>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</si>
  <si>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</si>
  <si>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</si>
  <si>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</si>
  <si>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</si>
  <si>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</si>
  <si>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</si>
  <si>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</si>
  <si>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</si>
  <si>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</si>
  <si>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</si>
  <si>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</si>
  <si>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</si>
  <si>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</si>
  <si>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</si>
  <si>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</si>
  <si>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</si>
  <si>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</si>
  <si>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</si>
  <si>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</si>
  <si>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</si>
  <si>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</si>
  <si>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</si>
  <si>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</si>
  <si>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</si>
  <si>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</si>
  <si>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</si>
  <si>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</si>
  <si>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</si>
  <si>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</si>
  <si>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</si>
  <si>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</si>
  <si>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</si>
  <si>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</si>
  <si>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</si>
  <si>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</si>
  <si>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</si>
  <si>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</si>
  <si>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</si>
  <si>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</si>
  <si>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</si>
  <si>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</si>
  <si>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</si>
  <si>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</si>
  <si>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</si>
  <si>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</si>
  <si>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</si>
  <si>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</si>
  <si>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</si>
  <si>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</si>
  <si>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</si>
  <si>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</si>
  <si>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</si>
  <si>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</si>
  <si>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</si>
  <si>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</si>
  <si>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</si>
  <si>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</si>
  <si>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</si>
  <si>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</si>
  <si>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</si>
  <si>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</si>
  <si>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</si>
  <si>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</si>
  <si>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</si>
  <si>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</si>
  <si>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</si>
  <si>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</si>
  <si>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</si>
  <si>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</si>
  <si>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</si>
  <si>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</si>
  <si>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</si>
  <si>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</si>
  <si>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</si>
  <si>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</si>
  <si>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</si>
  <si>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</si>
  <si>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</si>
  <si>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</si>
  <si>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</si>
  <si>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</si>
  <si>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</si>
  <si>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</si>
  <si>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</si>
  <si>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</si>
  <si>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</si>
  <si>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</si>
  <si>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</si>
  <si>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</si>
  <si>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</si>
  <si>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</si>
  <si>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</si>
  <si>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</si>
  <si>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</si>
  <si>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</si>
  <si>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</si>
  <si>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</si>
  <si>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</si>
  <si>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</si>
  <si>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</si>
  <si>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</si>
  <si>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</si>
  <si>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</si>
  <si>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</si>
  <si>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</si>
  <si>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</si>
  <si>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</si>
  <si>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</si>
  <si>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</si>
  <si>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</si>
  <si>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</si>
  <si>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</si>
  <si>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</si>
  <si>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</si>
  <si>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</si>
  <si>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</si>
  <si>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</si>
  <si>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</si>
  <si>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</si>
  <si>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</si>
  <si>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</si>
  <si>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</si>
  <si>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</si>
  <si>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</si>
  <si>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</si>
  <si>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</si>
  <si>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</si>
  <si>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</si>
  <si>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</si>
  <si>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</si>
  <si>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</si>
  <si>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</si>
  <si>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</si>
  <si>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</si>
  <si>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</si>
  <si>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</si>
  <si>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</si>
  <si>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</si>
  <si>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</si>
  <si>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</si>
  <si>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</si>
  <si>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</si>
  <si>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</si>
  <si>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</si>
  <si>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</si>
  <si>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</si>
  <si>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</si>
  <si>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</si>
  <si>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</si>
  <si>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</si>
  <si>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</si>
  <si>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</si>
  <si>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</si>
  <si>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</si>
  <si>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</si>
  <si>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</si>
  <si>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</si>
  <si>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</si>
  <si>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</si>
  <si>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</si>
  <si>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</si>
  <si>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</si>
  <si>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</si>
  <si>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</si>
  <si>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</si>
  <si>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</si>
  <si>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</si>
  <si>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</si>
  <si>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</si>
  <si>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</si>
  <si>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</si>
  <si>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</si>
  <si>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</si>
  <si>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</si>
  <si>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</si>
  <si>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</si>
  <si>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</si>
  <si>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</si>
  <si>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</si>
  <si>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</si>
  <si>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</si>
  <si>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</si>
  <si>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</si>
  <si>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</si>
  <si>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</si>
  <si>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</si>
  <si>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</si>
  <si>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</si>
  <si>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</si>
  <si>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</si>
  <si>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</si>
  <si>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</si>
  <si>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</si>
  <si>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</si>
  <si>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</si>
  <si>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</si>
  <si>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</si>
  <si>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</si>
  <si>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</si>
  <si>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</si>
  <si>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</si>
  <si>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</si>
  <si>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</si>
  <si>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</si>
  <si>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</si>
  <si>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</si>
  <si>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</si>
  <si>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</si>
  <si>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</si>
  <si>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</si>
  <si>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</si>
  <si>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</si>
  <si>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</si>
  <si>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</si>
  <si>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</si>
  <si>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</si>
  <si>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</si>
  <si>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</si>
  <si>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</si>
  <si>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</si>
  <si>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</si>
  <si>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</si>
  <si>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</si>
  <si>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</si>
  <si>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</si>
  <si>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</si>
  <si>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</si>
  <si>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</si>
  <si>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</si>
  <si>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</si>
  <si>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</si>
  <si>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</si>
  <si>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</si>
  <si>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</si>
  <si>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</si>
  <si>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</si>
  <si>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</si>
  <si>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</si>
  <si>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</si>
  <si>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</si>
  <si>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</si>
  <si>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</si>
  <si>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</si>
  <si>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</si>
  <si>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</si>
  <si>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</si>
  <si>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</si>
  <si>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</si>
  <si>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</si>
  <si>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</si>
  <si>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</si>
  <si>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</si>
  <si>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</si>
  <si>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</si>
  <si>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</si>
  <si>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</si>
  <si>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</si>
  <si>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</si>
  <si>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</si>
  <si>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</si>
  <si>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</si>
  <si>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</si>
  <si>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</si>
  <si>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</si>
  <si>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</si>
  <si>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</si>
  <si>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</si>
  <si>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</si>
  <si>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</si>
  <si>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</si>
  <si>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</si>
  <si>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</si>
  <si>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</si>
  <si>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</si>
  <si>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</si>
  <si>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</si>
  <si>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</si>
  <si>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</si>
  <si>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</si>
  <si>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</si>
  <si>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</si>
  <si>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</si>
  <si>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</si>
  <si>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</si>
  <si>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</si>
  <si>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</si>
  <si>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</si>
  <si>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</si>
  <si>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</si>
  <si>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</si>
  <si>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</si>
  <si>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</si>
  <si>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</si>
  <si>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</si>
  <si>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</si>
  <si>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</si>
  <si>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</si>
  <si>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</si>
  <si>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</si>
  <si>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</si>
  <si>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</si>
  <si>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</si>
  <si>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</si>
  <si>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</si>
  <si>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</si>
  <si>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</si>
  <si>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</si>
  <si>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</si>
  <si>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</si>
  <si>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</si>
  <si>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</si>
  <si>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</si>
  <si>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</si>
  <si>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</si>
  <si>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</si>
  <si>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</si>
  <si>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</si>
  <si>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</si>
  <si>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</si>
  <si>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</si>
  <si>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</si>
  <si>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</si>
  <si>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</si>
  <si>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</si>
  <si>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</si>
  <si>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</si>
  <si>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</si>
  <si>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</si>
  <si>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</si>
  <si>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</si>
  <si>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</si>
  <si>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</si>
  <si>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</si>
  <si>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</si>
  <si>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</si>
  <si>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</si>
  <si>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</si>
  <si>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</si>
  <si>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</si>
  <si>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</si>
  <si>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</si>
  <si>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</si>
  <si>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</si>
  <si>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</si>
  <si>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</si>
  <si>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</si>
  <si>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</si>
  <si>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</si>
  <si>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</si>
  <si>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</si>
  <si>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</si>
  <si>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</si>
  <si>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</si>
  <si>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</si>
  <si>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</si>
  <si>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</si>
  <si>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</si>
  <si>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</si>
  <si>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</si>
  <si>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</si>
  <si>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</si>
  <si>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</si>
  <si>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</si>
  <si>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</si>
  <si>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</si>
  <si>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</si>
  <si>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</si>
  <si>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</si>
  <si>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</si>
  <si>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</si>
  <si>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</si>
  <si>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</si>
  <si>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</si>
  <si>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</si>
  <si>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</si>
  <si>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</si>
  <si>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</si>
  <si>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</si>
  <si>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</si>
  <si>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</si>
  <si>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</si>
  <si>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</si>
  <si>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</si>
  <si>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</si>
  <si>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</si>
  <si>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</si>
  <si>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</si>
  <si>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</si>
  <si>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</si>
  <si>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</si>
  <si>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</si>
  <si>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</si>
  <si>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</si>
  <si>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</si>
  <si>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</si>
  <si>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</si>
  <si>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</si>
  <si>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</si>
  <si>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</si>
  <si>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</si>
  <si>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</si>
  <si>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</si>
  <si>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</si>
  <si>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</si>
  <si>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</si>
  <si>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</si>
  <si>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</si>
  <si>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</si>
  <si>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</si>
  <si>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</si>
  <si>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</si>
  <si>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</si>
  <si>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</si>
  <si>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</si>
  <si>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</si>
  <si>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</si>
  <si>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</si>
  <si>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</si>
  <si>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</si>
  <si>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</si>
  <si>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</si>
  <si>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</si>
  <si>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</si>
  <si>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</si>
  <si>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</si>
  <si>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</si>
  <si>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</si>
  <si>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</si>
  <si>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</si>
  <si>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</si>
  <si>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</si>
  <si>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</si>
  <si>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</si>
  <si>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</si>
  <si>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</si>
  <si>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</si>
  <si>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</si>
  <si>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</si>
  <si>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</si>
  <si>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</si>
  <si>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</si>
  <si>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</si>
  <si>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</si>
  <si>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</si>
  <si>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</si>
  <si>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</si>
  <si>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</si>
  <si>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</si>
  <si>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</si>
  <si>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</si>
  <si>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</si>
  <si>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</si>
  <si>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</si>
  <si>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</si>
  <si>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</si>
  <si>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</si>
  <si>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</si>
  <si>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</si>
  <si>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</si>
  <si>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</si>
  <si>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</si>
  <si>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</si>
  <si>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</si>
  <si>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</si>
  <si>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</si>
  <si>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</si>
  <si>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</si>
  <si>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</si>
  <si>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</si>
  <si>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</si>
  <si>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</si>
  <si>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</si>
  <si>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</si>
  <si>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</si>
  <si>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</si>
  <si>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</si>
  <si>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</si>
  <si>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</si>
  <si>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</si>
  <si>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</si>
  <si>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</si>
  <si>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</si>
  <si>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</si>
  <si>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</si>
  <si>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</si>
  <si>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</si>
  <si>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</si>
  <si>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</si>
  <si>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</si>
  <si>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</si>
  <si>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</si>
  <si>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</si>
  <si>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</si>
  <si>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</si>
  <si>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</si>
  <si>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</si>
  <si>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</si>
  <si>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</si>
  <si>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</si>
  <si>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</si>
  <si>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</si>
  <si>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</si>
  <si>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</si>
  <si>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</si>
  <si>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</si>
  <si>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</si>
  <si>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</si>
  <si>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</si>
  <si>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</si>
  <si>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</si>
  <si>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</si>
  <si>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</si>
  <si>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</si>
  <si>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</si>
  <si>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</si>
  <si>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</si>
  <si>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</si>
  <si>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</si>
  <si>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</si>
  <si>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</si>
  <si>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</si>
  <si>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</si>
  <si>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</si>
  <si>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</si>
  <si>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</si>
  <si>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</si>
  <si>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</si>
  <si>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</si>
  <si>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</si>
  <si>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</si>
  <si>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</si>
  <si>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</si>
  <si>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</si>
  <si>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</si>
  <si>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</si>
  <si>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</si>
  <si>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</si>
  <si>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</si>
  <si>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</si>
  <si>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</si>
  <si>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</si>
  <si>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</si>
  <si>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</si>
  <si>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</si>
  <si>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</si>
  <si>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</si>
  <si>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</si>
  <si>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</si>
  <si>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</si>
  <si>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</si>
  <si>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</si>
  <si>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</si>
  <si>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</si>
  <si>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</si>
  <si>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</si>
  <si>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</si>
  <si>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</si>
  <si>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</si>
  <si>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</si>
  <si>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</si>
  <si>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</si>
  <si>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</si>
  <si>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</si>
  <si>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</si>
  <si>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</si>
  <si>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</si>
  <si>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</si>
  <si>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</si>
  <si>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</si>
  <si>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</si>
  <si>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</si>
  <si>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</si>
  <si>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</si>
  <si>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</si>
  <si>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</si>
  <si>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</si>
  <si>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</si>
  <si>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</si>
  <si>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</si>
  <si>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</si>
  <si>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</si>
  <si>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</si>
  <si>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</si>
  <si>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</si>
  <si>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</si>
  <si>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</si>
  <si>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</si>
  <si>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</si>
  <si>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</si>
  <si>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</si>
  <si>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</si>
  <si>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</si>
  <si>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</si>
  <si>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</si>
  <si>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</si>
  <si>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</si>
  <si>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</si>
  <si>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</si>
  <si>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</si>
  <si>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</si>
  <si>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</si>
  <si>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</si>
  <si>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</si>
  <si>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</si>
  <si>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</si>
  <si>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</si>
  <si>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</si>
  <si>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</si>
  <si>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</si>
  <si>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</si>
  <si>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</si>
  <si>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</si>
  <si>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</si>
  <si>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</si>
  <si>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</si>
  <si>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</si>
  <si>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</si>
  <si>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</si>
  <si>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</si>
  <si>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</si>
  <si>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</si>
  <si>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</si>
  <si>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</si>
  <si>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</si>
  <si>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</si>
  <si>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</si>
  <si>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</si>
  <si>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</si>
  <si>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</si>
  <si>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</si>
  <si>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</si>
  <si>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</si>
  <si>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</si>
  <si>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</si>
  <si>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</si>
  <si>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</si>
  <si>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</si>
  <si>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</si>
  <si>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</si>
  <si>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</si>
  <si>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</si>
  <si>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</si>
  <si>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</si>
  <si>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</si>
  <si>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</si>
  <si>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</si>
  <si>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</si>
  <si>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</si>
  <si>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</si>
  <si>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</si>
  <si>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</si>
  <si>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</si>
  <si>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</si>
  <si>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</si>
  <si>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</si>
  <si>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</si>
  <si>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</si>
  <si>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</si>
  <si>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</si>
  <si>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</si>
  <si>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</si>
  <si>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</si>
  <si>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</si>
  <si>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</si>
  <si>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</si>
  <si>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</si>
  <si>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</si>
  <si>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</si>
  <si>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</si>
  <si>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</si>
  <si>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</si>
  <si>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</si>
  <si>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</si>
  <si>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</si>
  <si>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</si>
  <si>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</si>
  <si>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</si>
  <si>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</si>
  <si>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</si>
  <si>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</si>
  <si>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</si>
  <si>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</si>
  <si>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</si>
  <si>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</si>
  <si>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</si>
  <si>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</si>
  <si>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</si>
  <si>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</si>
  <si>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</si>
  <si>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</si>
  <si>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</si>
  <si>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</si>
  <si>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</si>
  <si>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</si>
  <si>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</si>
  <si>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</si>
  <si>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</si>
  <si>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</si>
  <si>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</si>
  <si>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</si>
  <si>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</si>
  <si>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</si>
  <si>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</si>
  <si>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</si>
  <si>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</si>
  <si>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</si>
  <si>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</si>
  <si>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</si>
  <si>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</si>
  <si>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</si>
  <si>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</si>
  <si>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</si>
  <si>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</si>
  <si>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</si>
  <si>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</si>
  <si>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</si>
  <si>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</si>
  <si>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</si>
  <si>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</si>
  <si>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</si>
  <si>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</si>
  <si>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</si>
  <si>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</si>
  <si>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</si>
  <si>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</si>
  <si>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</si>
  <si>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</si>
  <si>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</si>
  <si>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</si>
  <si>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</si>
  <si>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</si>
  <si>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</si>
  <si>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</si>
  <si>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</si>
  <si>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</si>
  <si>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</si>
  <si>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</si>
  <si>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</si>
  <si>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</si>
  <si>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</si>
  <si>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</si>
  <si>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</si>
  <si>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</si>
  <si>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</si>
  <si>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</si>
  <si>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</si>
  <si>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</si>
  <si>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</si>
  <si>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</si>
  <si>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</si>
  <si>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</si>
  <si>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</si>
  <si>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</si>
  <si>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</si>
  <si>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</si>
  <si>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</si>
  <si>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</si>
  <si>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</si>
  <si>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</si>
  <si>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</si>
  <si>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</si>
  <si>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</si>
  <si>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</si>
  <si>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</si>
  <si>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</si>
  <si>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</si>
  <si>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</si>
  <si>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</si>
  <si>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</si>
  <si>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</si>
  <si>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</si>
  <si>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</si>
  <si>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</si>
  <si>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</si>
  <si>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</si>
  <si>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</si>
  <si>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</si>
  <si>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</si>
  <si>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</si>
  <si>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</si>
  <si>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</si>
  <si>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</si>
  <si>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</si>
  <si>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</si>
  <si>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</si>
  <si>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</si>
  <si>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</si>
  <si>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</si>
  <si>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</si>
  <si>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</si>
  <si>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</si>
  <si>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</si>
  <si>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</si>
  <si>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</si>
  <si>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</si>
  <si>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</si>
  <si>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</si>
  <si>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</si>
  <si>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</si>
  <si>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</si>
  <si>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</si>
  <si>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</si>
  <si>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</si>
  <si>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</si>
  <si>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</si>
  <si>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</si>
  <si>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</si>
  <si>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</si>
  <si>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</si>
  <si>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</si>
  <si>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</si>
  <si>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</si>
  <si>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</si>
  <si>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</si>
  <si>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</si>
  <si>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</si>
  <si>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</si>
  <si>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</si>
  <si>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</si>
  <si>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</si>
  <si>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</si>
  <si>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</si>
  <si>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</si>
  <si>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</si>
  <si>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</si>
  <si>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</si>
  <si>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</si>
  <si>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</si>
  <si>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</si>
  <si>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</si>
  <si>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</si>
  <si>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</si>
  <si>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</si>
  <si>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</si>
  <si>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</si>
  <si>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</si>
  <si>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</si>
  <si>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</si>
  <si>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</si>
  <si>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</si>
  <si>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</si>
  <si>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</si>
  <si>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</si>
  <si>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</si>
  <si>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</si>
  <si>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</si>
  <si>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</si>
  <si>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</si>
  <si>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</si>
  <si>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</si>
  <si>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</si>
  <si>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</si>
  <si>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</si>
  <si>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</si>
  <si>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</si>
  <si>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</si>
  <si>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</si>
  <si>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</si>
  <si>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</si>
  <si>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</si>
  <si>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</si>
  <si>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</si>
  <si>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</si>
  <si>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</si>
  <si>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</si>
  <si>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</si>
  <si>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</si>
  <si>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</si>
  <si>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</si>
  <si>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</si>
  <si>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</si>
  <si>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</si>
  <si>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</si>
  <si>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</si>
  <si>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</si>
  <si>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</si>
  <si>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</si>
  <si>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</si>
  <si>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</si>
  <si>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</si>
  <si>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</si>
  <si>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</si>
  <si>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</si>
  <si>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</si>
  <si>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</si>
  <si>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</si>
  <si>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</si>
  <si>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</si>
  <si>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</si>
  <si>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</si>
  <si>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</si>
  <si>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</si>
  <si>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</si>
  <si>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</si>
  <si>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</si>
  <si>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</si>
  <si>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</si>
  <si>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</si>
  <si>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</si>
  <si>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</si>
  <si>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</si>
  <si>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</si>
  <si>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</si>
  <si>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</si>
  <si>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</si>
  <si>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</si>
  <si>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</si>
  <si>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</si>
  <si>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</si>
  <si>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</si>
  <si>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</si>
  <si>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</si>
  <si>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</si>
  <si>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</si>
  <si>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</si>
  <si>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</si>
  <si>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</si>
  <si>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</si>
  <si>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</si>
  <si>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</si>
  <si>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</si>
  <si>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</si>
  <si>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</si>
  <si>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</si>
  <si>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</si>
  <si>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</si>
  <si>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</si>
  <si>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</si>
  <si>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</si>
  <si>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</si>
  <si>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</si>
  <si>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</si>
  <si>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</si>
  <si>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</si>
  <si>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</si>
  <si>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</si>
  <si>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</si>
  <si>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</si>
  <si>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</si>
  <si>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</si>
  <si>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</si>
  <si>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</si>
  <si>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</si>
  <si>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</si>
  <si>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</si>
  <si>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</si>
  <si>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</si>
  <si>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</si>
  <si>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</si>
  <si>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</si>
  <si>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</si>
  <si>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</si>
  <si>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</si>
  <si>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</si>
  <si>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</si>
  <si>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</si>
  <si>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</si>
  <si>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</si>
  <si>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</si>
  <si>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</si>
  <si>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</si>
  <si>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</si>
  <si>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</si>
  <si>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</si>
  <si>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</si>
  <si>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</si>
  <si>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</si>
  <si>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</si>
  <si>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</si>
  <si>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</si>
  <si>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</si>
  <si>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</si>
  <si>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</si>
  <si>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</si>
  <si>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</si>
  <si>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</si>
  <si>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</si>
  <si>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</si>
  <si>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</si>
  <si>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</si>
  <si>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</si>
  <si>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</si>
  <si>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</si>
  <si>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</si>
  <si>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</si>
  <si>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</si>
  <si>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</si>
  <si>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</si>
  <si>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</si>
  <si>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</si>
  <si>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</si>
  <si>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</si>
  <si>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</si>
  <si>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</si>
  <si>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</si>
  <si>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</si>
  <si>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</si>
  <si>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</si>
  <si>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</si>
  <si>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</si>
  <si>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</si>
  <si>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</si>
  <si>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</si>
  <si>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</si>
  <si>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</si>
  <si>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</si>
  <si>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</si>
  <si>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</si>
  <si>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</si>
  <si>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</si>
  <si>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</si>
  <si>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</si>
  <si>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</si>
  <si>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</si>
  <si>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</si>
  <si>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</si>
  <si>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</si>
  <si>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</si>
  <si>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</si>
  <si>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</si>
  <si>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</si>
  <si>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</si>
  <si>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</si>
  <si>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</si>
  <si>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</si>
  <si>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</si>
  <si>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</si>
  <si>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</si>
  <si>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</si>
  <si>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</si>
  <si>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</si>
  <si>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</si>
  <si>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</si>
  <si>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</si>
  <si>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</si>
  <si>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</si>
  <si>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</si>
  <si>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</si>
  <si>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</si>
  <si>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</si>
  <si>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</si>
  <si>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</si>
  <si>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</si>
  <si>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</si>
  <si>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</si>
  <si>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</si>
  <si>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</si>
  <si>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</si>
  <si>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</si>
  <si>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</si>
  <si>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</si>
  <si>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</si>
  <si>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</si>
  <si>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</si>
  <si>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</si>
  <si>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</si>
  <si>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</si>
  <si>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</si>
  <si>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</si>
  <si>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</si>
  <si>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</si>
  <si>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</si>
  <si>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</si>
  <si>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</si>
  <si>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</si>
  <si>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</si>
  <si>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</si>
  <si>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</si>
  <si>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</si>
  <si>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</si>
  <si>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</si>
  <si>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</si>
  <si>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</si>
  <si>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</si>
  <si>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</si>
  <si>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</si>
  <si>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</si>
  <si>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</si>
  <si>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</si>
  <si>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</si>
  <si>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</si>
  <si>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</si>
  <si>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</si>
  <si>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</si>
  <si>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</si>
  <si>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</si>
  <si>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</si>
  <si>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</si>
  <si>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</si>
  <si>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</si>
  <si>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</si>
  <si>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</si>
  <si>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</si>
  <si>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</si>
  <si>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</si>
  <si>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</si>
  <si>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</si>
  <si>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</si>
  <si>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</si>
  <si>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</si>
  <si>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</si>
  <si>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</si>
  <si>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</si>
  <si>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</si>
  <si>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</si>
  <si>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</si>
  <si>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</si>
  <si>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</si>
  <si>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</si>
  <si>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</si>
  <si>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</si>
  <si>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</si>
  <si>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</si>
  <si>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</si>
  <si>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</si>
  <si>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</si>
  <si>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</si>
  <si>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</si>
  <si>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</si>
  <si>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</si>
  <si>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</si>
  <si>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</si>
  <si>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</si>
  <si>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</si>
  <si>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</si>
  <si>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</si>
  <si>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</si>
  <si>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</si>
  <si>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</si>
  <si>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</si>
  <si>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</si>
  <si>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</si>
  <si>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</si>
  <si>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</si>
  <si>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</si>
  <si>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</si>
  <si>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</si>
  <si>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</si>
  <si>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</si>
  <si>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</si>
  <si>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</si>
  <si>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</si>
  <si>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</si>
  <si>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</si>
  <si>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</si>
  <si>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</si>
  <si>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</si>
  <si>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</si>
  <si>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</si>
  <si>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</si>
  <si>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</si>
  <si>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</si>
  <si>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</si>
  <si>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</si>
  <si>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</si>
  <si>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</si>
  <si>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</si>
  <si>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</si>
  <si>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</si>
  <si>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</si>
  <si>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</si>
  <si>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</si>
  <si>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</si>
  <si>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</si>
  <si>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</si>
  <si>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</si>
  <si>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</si>
  <si>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</si>
  <si>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</si>
  <si>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</si>
  <si>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</si>
  <si>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</si>
  <si>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</si>
  <si>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</si>
  <si>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</si>
  <si>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</si>
  <si>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</si>
  <si>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</si>
  <si>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</si>
  <si>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</si>
  <si>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</si>
  <si>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</si>
  <si>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</si>
  <si>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</si>
  <si>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</si>
  <si>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</si>
  <si>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</si>
  <si>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</si>
  <si>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</si>
  <si>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</si>
  <si>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</si>
  <si>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</si>
  <si>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</si>
  <si>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</si>
  <si>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</si>
  <si>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</si>
  <si>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</si>
  <si>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</si>
  <si>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</si>
  <si>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</si>
  <si>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</si>
  <si>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</si>
  <si>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</si>
  <si>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</si>
  <si>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</si>
  <si>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</si>
  <si>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</si>
  <si>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</si>
  <si>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</si>
  <si>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</si>
  <si>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</si>
  <si>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</si>
  <si>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</si>
  <si>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</si>
  <si>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</si>
  <si>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</si>
  <si>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</si>
  <si>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</si>
  <si>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</si>
  <si>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</si>
  <si>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</si>
  <si>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</si>
  <si>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</si>
  <si>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</si>
  <si>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</si>
  <si>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</si>
  <si>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</si>
  <si>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</si>
  <si>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</si>
  <si>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</si>
  <si>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</si>
  <si>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</si>
  <si>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</si>
  <si>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</si>
  <si>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</si>
  <si>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</si>
  <si>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</si>
  <si>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</si>
  <si>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</si>
  <si>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</si>
  <si>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</si>
  <si>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</si>
  <si>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</si>
  <si>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</si>
  <si>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</si>
  <si>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</si>
  <si>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</si>
  <si>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</si>
  <si>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</si>
  <si>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</si>
  <si>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</si>
  <si>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</si>
  <si>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</si>
  <si>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</si>
  <si>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</si>
  <si>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</si>
  <si>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</si>
  <si>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</si>
  <si>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</si>
  <si>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</si>
  <si>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</si>
  <si>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</si>
  <si>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</si>
  <si>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</si>
  <si>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</si>
  <si>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</si>
  <si>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</si>
  <si>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</si>
  <si>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</si>
  <si>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</si>
  <si>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</si>
  <si>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</si>
  <si>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</si>
  <si>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</si>
  <si>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</si>
  <si>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</si>
  <si>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</si>
  <si>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</si>
  <si>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</si>
  <si>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</si>
  <si>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</si>
  <si>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</si>
  <si>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</si>
  <si>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</si>
  <si>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</si>
  <si>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</si>
  <si>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</si>
  <si>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</si>
  <si>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</si>
  <si>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</si>
  <si>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</si>
  <si>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</si>
  <si>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</si>
  <si>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</si>
  <si>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</si>
  <si>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</si>
  <si>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</si>
  <si>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</si>
  <si>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</si>
  <si>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</si>
  <si>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</si>
  <si>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</si>
  <si>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</si>
  <si>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</si>
  <si>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</si>
  <si>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</si>
  <si>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</si>
  <si>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</si>
  <si>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</si>
  <si>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</si>
  <si>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</si>
  <si>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</si>
  <si>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</si>
  <si>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</si>
  <si>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</si>
  <si>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</si>
  <si>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</si>
  <si>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</si>
  <si>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</si>
  <si>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</si>
  <si>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</si>
  <si>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</si>
  <si>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</si>
  <si>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</si>
  <si>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</si>
  <si>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</si>
  <si>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</si>
  <si>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</si>
  <si>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</si>
  <si>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</si>
  <si>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</si>
  <si>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</si>
  <si>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</si>
  <si>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</si>
  <si>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</si>
  <si>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</si>
  <si>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</si>
  <si>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</si>
  <si>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</si>
  <si>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</si>
  <si>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</si>
  <si>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</si>
  <si>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</si>
  <si>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</si>
  <si>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</si>
  <si>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</si>
  <si>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</si>
  <si>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</si>
  <si>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</si>
  <si>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</si>
  <si>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</si>
  <si>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</si>
  <si>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</si>
  <si>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</si>
  <si>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</si>
  <si>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</si>
  <si>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</si>
  <si>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</si>
  <si>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</si>
  <si>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</si>
  <si>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</si>
  <si>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</si>
  <si>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</si>
  <si>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</si>
  <si>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</si>
  <si>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</si>
  <si>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</si>
  <si>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</si>
  <si>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</si>
  <si>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</si>
  <si>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</si>
  <si>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</si>
  <si>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</si>
  <si>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</si>
  <si>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</si>
  <si>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</si>
  <si>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</si>
  <si>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</si>
  <si>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</si>
  <si>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</si>
  <si>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</si>
  <si>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</si>
  <si>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</si>
  <si>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</si>
  <si>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</si>
  <si>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</si>
  <si>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</si>
  <si>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</si>
  <si>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</si>
  <si>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</si>
  <si>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</si>
  <si>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</si>
  <si>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</si>
  <si>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</si>
  <si>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</si>
  <si>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</si>
  <si>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</si>
  <si>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</si>
  <si>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</si>
  <si>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</si>
  <si>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</si>
  <si>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</si>
  <si>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</si>
  <si>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</si>
  <si>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</si>
  <si>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</si>
  <si>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</si>
  <si>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</si>
  <si>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</si>
  <si>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</si>
  <si>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</si>
  <si>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</si>
  <si>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</si>
  <si>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</si>
  <si>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</si>
  <si>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</si>
  <si>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</si>
  <si>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</si>
  <si>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</si>
  <si>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</si>
  <si>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</si>
  <si>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</si>
  <si>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</si>
  <si>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</si>
  <si>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</si>
  <si>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</si>
  <si>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</si>
  <si>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</si>
  <si>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</si>
  <si>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</si>
  <si>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</si>
  <si>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</si>
  <si>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</si>
  <si>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</si>
  <si>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</si>
  <si>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</si>
  <si>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</si>
  <si>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</si>
  <si>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</si>
  <si>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</si>
  <si>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</si>
  <si>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</si>
  <si>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</si>
  <si>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</si>
  <si>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</si>
  <si>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</si>
  <si>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</si>
  <si>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</si>
  <si>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</si>
  <si>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</si>
  <si>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</si>
  <si>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</si>
  <si>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</si>
  <si>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</si>
  <si>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</si>
  <si>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</si>
  <si>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</si>
  <si>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</si>
  <si>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</si>
  <si>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</si>
  <si>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</si>
  <si>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</si>
  <si>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</si>
  <si>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</si>
  <si>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</si>
  <si>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</si>
  <si>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</si>
  <si>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</si>
  <si>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</si>
  <si>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</si>
  <si>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</si>
  <si>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</si>
  <si>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</si>
  <si>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</si>
  <si>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</si>
  <si>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</si>
  <si>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</si>
  <si>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</si>
  <si>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</si>
  <si>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</si>
  <si>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</si>
  <si>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</si>
  <si>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</si>
  <si>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</si>
  <si>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</si>
  <si>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</si>
  <si>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</si>
  <si>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</si>
  <si>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</si>
  <si>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</si>
  <si>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</si>
  <si>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</si>
  <si>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</si>
  <si>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</si>
  <si>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</si>
  <si>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</si>
  <si>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</si>
  <si>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</si>
  <si>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</si>
  <si>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</si>
  <si>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</si>
  <si>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</si>
  <si>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</si>
  <si>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</si>
  <si>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</si>
  <si>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</si>
  <si>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</si>
  <si>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</si>
  <si>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</si>
  <si>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</si>
  <si>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</si>
  <si>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</si>
  <si>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</si>
  <si>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</si>
  <si>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</si>
  <si>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</si>
  <si>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</si>
  <si>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</si>
  <si>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</si>
  <si>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</si>
  <si>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</si>
  <si>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</si>
  <si>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</si>
  <si>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</si>
  <si>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</si>
  <si>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</si>
  <si>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</si>
  <si>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</si>
  <si>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</si>
  <si>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</si>
  <si>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</si>
  <si>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</si>
  <si>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</si>
  <si>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</si>
  <si>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</si>
  <si>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</si>
  <si>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</si>
  <si>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</si>
  <si>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</si>
  <si>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</si>
  <si>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</si>
  <si>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</si>
  <si>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</si>
  <si>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</si>
  <si>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</si>
  <si>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</si>
  <si>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</si>
  <si>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</si>
  <si>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</si>
  <si>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</si>
  <si>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</si>
  <si>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</si>
  <si>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</si>
  <si>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</si>
  <si>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</si>
  <si>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</si>
  <si>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</si>
  <si>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</si>
  <si>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</si>
  <si>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</si>
  <si>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</si>
  <si>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</si>
  <si>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</si>
  <si>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</si>
  <si>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</si>
  <si>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</si>
  <si>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</si>
  <si>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</si>
  <si>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</si>
  <si>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</si>
  <si>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</si>
  <si>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</si>
  <si>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</si>
  <si>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</si>
  <si>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</si>
  <si>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</si>
  <si>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</si>
  <si>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</si>
  <si>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</si>
  <si>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</si>
  <si>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</si>
  <si>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</si>
  <si>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</si>
  <si>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</si>
  <si>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</si>
  <si>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</si>
  <si>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</si>
  <si>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</si>
  <si>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</si>
  <si>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</si>
  <si>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</si>
  <si>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</si>
  <si>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</si>
  <si>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</si>
  <si>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</si>
  <si>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</si>
  <si>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</si>
  <si>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</si>
  <si>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</si>
  <si>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</si>
  <si>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</si>
  <si>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</si>
  <si>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</si>
  <si>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</si>
  <si>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</si>
  <si>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</si>
  <si>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</si>
  <si>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</si>
  <si>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</si>
  <si>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</si>
  <si>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</si>
  <si>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</si>
  <si>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</si>
  <si>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</si>
  <si>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</si>
  <si>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</si>
  <si>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</si>
  <si>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</si>
  <si>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</si>
  <si>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</si>
  <si>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</si>
  <si>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</si>
  <si>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</si>
  <si>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</si>
  <si>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</si>
  <si>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</si>
  <si>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</si>
  <si>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</si>
  <si>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</si>
  <si>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</si>
  <si>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</si>
  <si>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</si>
  <si>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</si>
  <si>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</si>
  <si>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</si>
  <si>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</si>
  <si>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</si>
  <si>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</si>
  <si>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</si>
  <si>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</si>
  <si>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</si>
  <si>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</si>
  <si>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</si>
  <si>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</si>
  <si>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</si>
  <si>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</si>
  <si>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</si>
  <si>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</si>
  <si>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</si>
  <si>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</si>
  <si>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</si>
  <si>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</si>
  <si>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</si>
  <si>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</si>
  <si>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</si>
  <si>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</si>
  <si>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</si>
  <si>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</si>
  <si>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</si>
  <si>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</si>
  <si>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</si>
  <si>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</si>
  <si>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</si>
  <si>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</si>
  <si>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</si>
  <si>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</si>
  <si>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</si>
  <si>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</si>
  <si>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</si>
  <si>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</si>
  <si>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</si>
  <si>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</si>
  <si>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</si>
  <si>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</si>
  <si>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</si>
  <si>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</si>
  <si>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</si>
  <si>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</si>
  <si>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</si>
  <si>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</si>
  <si>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</si>
  <si>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</si>
  <si>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</si>
  <si>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</si>
  <si>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</si>
  <si>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</si>
  <si>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</si>
  <si>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</si>
  <si>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</si>
  <si>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</si>
  <si>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</si>
  <si>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</si>
  <si>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</si>
  <si>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</si>
  <si>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</si>
  <si>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</si>
  <si>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</si>
  <si>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</si>
  <si>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</si>
  <si>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</si>
  <si>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</si>
  <si>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</si>
  <si>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</si>
  <si>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</si>
  <si>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</si>
  <si>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</si>
  <si>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</si>
  <si>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</si>
  <si>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</si>
  <si>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</si>
  <si>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</si>
  <si>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</si>
  <si>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</si>
  <si>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</si>
  <si>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</si>
  <si>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</si>
  <si>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</si>
  <si>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</si>
  <si>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</si>
  <si>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</si>
  <si>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</si>
  <si>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</si>
  <si>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</si>
  <si>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</si>
  <si>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</si>
  <si>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</si>
  <si>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</si>
  <si>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</si>
  <si>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</si>
  <si>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</si>
  <si>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</si>
  <si>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</si>
  <si>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</si>
  <si>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</si>
  <si>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</si>
  <si>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</si>
  <si>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</si>
  <si>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</si>
  <si>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</si>
  <si>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</si>
  <si>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</si>
  <si>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</si>
  <si>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</si>
  <si>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</si>
  <si>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</si>
  <si>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</si>
  <si>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</si>
  <si>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</si>
  <si>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</si>
  <si>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</si>
  <si>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</si>
  <si>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</si>
  <si>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</si>
  <si>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</si>
  <si>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</si>
  <si>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</si>
  <si>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</si>
  <si>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</si>
  <si>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</si>
  <si>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</si>
  <si>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</si>
  <si>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</si>
  <si>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</si>
  <si>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</si>
  <si>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</si>
  <si>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</si>
  <si>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</si>
  <si>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</si>
  <si>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</si>
  <si>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</si>
  <si>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</si>
  <si>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</si>
  <si>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</si>
  <si>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</si>
  <si>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</si>
  <si>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</si>
  <si>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</si>
  <si>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</si>
  <si>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</si>
  <si>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</si>
  <si>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</si>
  <si>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</si>
  <si>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</si>
  <si>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</si>
  <si>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</si>
  <si>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</si>
  <si>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</si>
  <si>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</si>
  <si>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</si>
  <si>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</si>
  <si>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</si>
  <si>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</si>
  <si>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</si>
  <si>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</si>
  <si>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</si>
  <si>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</si>
  <si>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</si>
  <si>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</si>
  <si>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</si>
  <si>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</si>
  <si>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</si>
  <si>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</si>
  <si>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</si>
  <si>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</si>
  <si>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</si>
  <si>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</si>
  <si>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</si>
  <si>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</si>
  <si>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</si>
  <si>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</si>
  <si>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</si>
  <si>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</si>
  <si>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</si>
  <si>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</si>
  <si>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</si>
  <si>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</si>
  <si>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</si>
  <si>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</si>
  <si>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</si>
  <si>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</si>
  <si>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</si>
  <si>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</si>
  <si>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</si>
  <si>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</si>
  <si>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</si>
  <si>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</si>
  <si>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</si>
  <si>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</si>
  <si>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</si>
  <si>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</si>
  <si>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</si>
  <si>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</si>
  <si>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</si>
  <si>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</si>
  <si>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</si>
  <si>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</si>
  <si>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</si>
  <si>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</si>
  <si>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</si>
  <si>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</si>
  <si>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</si>
  <si>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</si>
  <si>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</si>
  <si>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</si>
  <si>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</si>
  <si>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</si>
  <si>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</si>
  <si>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</si>
  <si>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</si>
  <si>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</si>
  <si>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</si>
  <si>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</si>
  <si>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</si>
  <si>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</si>
  <si>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</si>
  <si>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</si>
  <si>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</si>
  <si>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</si>
  <si>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</si>
  <si>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</si>
  <si>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</si>
  <si>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</si>
  <si>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</si>
  <si>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</si>
  <si>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</si>
  <si>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</si>
  <si>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</si>
  <si>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</si>
  <si>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</si>
  <si>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</si>
  <si>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</si>
  <si>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</si>
  <si>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</si>
  <si>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</si>
  <si>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</si>
  <si>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</si>
  <si>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</si>
  <si>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</si>
  <si>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</si>
  <si>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</si>
  <si>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</si>
  <si>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</si>
  <si>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</si>
  <si>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</si>
  <si>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</si>
  <si>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</si>
  <si>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</si>
  <si>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</si>
  <si>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</si>
  <si>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</si>
  <si>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</si>
  <si>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</si>
  <si>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</si>
  <si>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</si>
  <si>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</si>
  <si>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</si>
  <si>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</si>
  <si>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</si>
  <si>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</si>
  <si>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</si>
  <si>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</si>
  <si>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</si>
  <si>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</si>
  <si>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</si>
  <si>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</si>
  <si>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</si>
  <si>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</si>
  <si>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</si>
  <si>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</si>
  <si>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</si>
  <si>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</si>
  <si>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</si>
  <si>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</si>
  <si>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</si>
  <si>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</si>
  <si>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</si>
  <si>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</si>
  <si>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</si>
  <si>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</si>
  <si>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</si>
  <si>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</si>
  <si>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</si>
  <si>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</si>
  <si>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</si>
  <si>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</si>
  <si>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</si>
  <si>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</si>
  <si>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</si>
  <si>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</si>
  <si>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</si>
  <si>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</si>
  <si>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</si>
  <si>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</si>
  <si>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</si>
  <si>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</si>
  <si>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</si>
  <si>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</si>
  <si>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</si>
  <si>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</si>
  <si>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</si>
  <si>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</si>
  <si>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</si>
  <si>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</si>
  <si>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</si>
  <si>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</si>
  <si>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</si>
  <si>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</si>
  <si>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</si>
  <si>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</si>
  <si>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</si>
  <si>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</si>
  <si>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</si>
  <si>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</si>
  <si>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</si>
  <si>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</si>
  <si>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</si>
  <si>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</si>
  <si>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</si>
  <si>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</si>
  <si>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</si>
  <si>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</si>
  <si>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</si>
  <si>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</si>
  <si>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</si>
  <si>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</si>
  <si>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</si>
  <si>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</si>
  <si>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</si>
  <si>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</si>
  <si>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</si>
  <si>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</si>
  <si>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</si>
  <si>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</si>
  <si>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</si>
  <si>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</si>
  <si>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</si>
  <si>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</si>
  <si>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</si>
  <si>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</si>
  <si>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</si>
  <si>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</si>
  <si>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</si>
  <si>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</si>
  <si>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</si>
  <si>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</si>
  <si>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</si>
  <si>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</si>
  <si>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</si>
  <si>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</si>
  <si>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</si>
  <si>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</si>
  <si>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</si>
  <si>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</si>
  <si>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</si>
  <si>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</si>
  <si>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</si>
  <si>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</si>
  <si>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</si>
  <si>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</si>
  <si>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</si>
  <si>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</si>
  <si>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</si>
  <si>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</si>
  <si>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</si>
  <si>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</si>
  <si>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</si>
  <si>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</si>
  <si>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</si>
  <si>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</si>
  <si>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</si>
  <si>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</si>
  <si>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</si>
  <si>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</si>
  <si>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</si>
  <si>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</si>
  <si>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</si>
  <si>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</si>
  <si>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</si>
  <si>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</si>
  <si>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</si>
  <si>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</si>
  <si>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</si>
  <si>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</si>
  <si>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</si>
  <si>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</si>
  <si>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</si>
  <si>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</si>
  <si>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</si>
  <si>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</si>
  <si>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</si>
  <si>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</si>
  <si>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</si>
  <si>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</si>
  <si>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</si>
  <si>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</si>
  <si>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</si>
  <si>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</si>
  <si>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</si>
  <si>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</si>
  <si>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</si>
  <si>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</si>
  <si>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</si>
  <si>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</si>
  <si>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</si>
  <si>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</si>
  <si>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</si>
  <si>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</si>
  <si>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</si>
  <si>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</si>
  <si>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</si>
  <si>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</si>
  <si>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</si>
  <si>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</si>
  <si>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</si>
  <si>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</si>
  <si>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</si>
  <si>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</si>
  <si>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</si>
  <si>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</si>
  <si>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</si>
  <si>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</si>
  <si>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</si>
  <si>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</si>
  <si>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</si>
  <si>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</si>
  <si>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</si>
  <si>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</si>
  <si>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</si>
  <si>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</si>
  <si>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</si>
  <si>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</si>
  <si>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</si>
  <si>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</si>
  <si>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</si>
  <si>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</si>
  <si>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</si>
  <si>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</si>
  <si>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</si>
  <si>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</si>
  <si>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</si>
  <si>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</si>
  <si>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</si>
  <si>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</si>
  <si>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</si>
  <si>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</si>
  <si>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</si>
  <si>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</si>
  <si>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</si>
  <si>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</si>
  <si>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</si>
  <si>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</si>
  <si>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</si>
  <si>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</si>
  <si>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</si>
  <si>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</si>
  <si>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</si>
  <si>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</si>
  <si>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</si>
  <si>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</si>
  <si>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</si>
  <si>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</si>
  <si>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</si>
  <si>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</si>
  <si>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</si>
  <si>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</si>
  <si>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</si>
  <si>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</si>
  <si>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</si>
  <si>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</si>
  <si>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</si>
  <si>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</si>
  <si>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</si>
  <si>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</si>
  <si>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</si>
  <si>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</si>
  <si>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</si>
  <si>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</si>
  <si>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</si>
  <si>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</si>
  <si>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</si>
  <si>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</si>
  <si>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</si>
  <si>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</si>
  <si>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</si>
  <si>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</si>
  <si>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</si>
  <si>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</si>
  <si>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</si>
  <si>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</si>
  <si>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</si>
  <si>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</si>
  <si>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</si>
  <si>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</si>
  <si>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</si>
  <si>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</si>
  <si>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</si>
  <si>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</si>
  <si>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</si>
  <si>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</si>
  <si>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</si>
  <si>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</si>
  <si>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</si>
  <si>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</si>
  <si>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</si>
  <si>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</si>
  <si>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</si>
  <si>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</si>
  <si>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</si>
  <si>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</si>
  <si>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</si>
  <si>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</si>
  <si>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</si>
  <si>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</si>
  <si>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</si>
  <si>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</si>
  <si>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</si>
  <si>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</si>
  <si>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</si>
  <si>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</si>
  <si>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</si>
  <si>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</si>
  <si>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</si>
  <si>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</si>
  <si>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</si>
  <si>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</si>
  <si>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</si>
  <si>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</si>
  <si>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</si>
  <si>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</si>
  <si>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</si>
  <si>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</si>
  <si>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</si>
  <si>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</si>
  <si>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</si>
  <si>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</si>
  <si>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</si>
  <si>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</si>
  <si>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</si>
  <si>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</si>
  <si>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</si>
  <si>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</si>
  <si>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</si>
  <si>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</si>
  <si>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</si>
  <si>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</si>
  <si>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</si>
  <si>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</si>
  <si>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</si>
  <si>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</si>
  <si>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</si>
  <si>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</si>
  <si>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</si>
  <si>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</si>
  <si>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</si>
  <si>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</si>
  <si>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</si>
  <si>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</si>
  <si>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</si>
  <si>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</si>
  <si>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</si>
  <si>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</si>
  <si>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</si>
  <si>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</si>
  <si>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</si>
  <si>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</si>
  <si>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</si>
  <si>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</si>
  <si>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</si>
  <si>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</si>
  <si>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</si>
  <si>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</si>
  <si>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</si>
  <si>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</si>
  <si>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</si>
  <si>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</si>
  <si>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</si>
  <si>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</si>
  <si>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</si>
  <si>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</si>
  <si>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</si>
  <si>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</si>
  <si>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</si>
  <si>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</si>
  <si>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</si>
  <si>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</si>
  <si>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</si>
  <si>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</si>
  <si>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</si>
  <si>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</si>
  <si>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</si>
  <si>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</si>
  <si>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</si>
  <si>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</si>
  <si>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</si>
  <si>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</si>
  <si>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</si>
  <si>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</si>
  <si>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</si>
  <si>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</si>
  <si>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</si>
  <si>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</si>
  <si>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</si>
  <si>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</si>
  <si>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</si>
  <si>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</si>
  <si>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</si>
  <si>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</si>
  <si>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</si>
  <si>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</si>
  <si>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</si>
  <si>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</si>
  <si>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</si>
  <si>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</si>
  <si>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</si>
  <si>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</si>
  <si>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</si>
  <si>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</si>
  <si>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</si>
  <si>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</si>
  <si>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</si>
  <si>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</si>
  <si>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</si>
  <si>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</si>
  <si>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</si>
  <si>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</si>
  <si>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</si>
  <si>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</si>
  <si>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</si>
  <si>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</si>
  <si>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</si>
  <si>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</si>
  <si>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</si>
  <si>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</si>
  <si>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</si>
  <si>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</si>
  <si>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</si>
  <si>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</si>
  <si>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</si>
  <si>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</si>
  <si>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</si>
  <si>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</si>
  <si>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</si>
  <si>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</si>
  <si>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</si>
  <si>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</si>
  <si>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</si>
  <si>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</si>
  <si>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</si>
  <si>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</si>
  <si>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</si>
  <si>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</si>
  <si>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</si>
  <si>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</si>
  <si>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</si>
  <si>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</si>
  <si>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</si>
  <si>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</si>
  <si>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</si>
  <si>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</si>
  <si>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</si>
  <si>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</si>
  <si>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</si>
  <si>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</si>
  <si>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</si>
  <si>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</si>
  <si>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</si>
  <si>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</si>
  <si>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</si>
  <si>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</si>
  <si>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</si>
  <si>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</si>
  <si>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</si>
  <si>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</si>
  <si>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</si>
  <si>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</si>
  <si>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</si>
  <si>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</si>
  <si>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</si>
  <si>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</si>
  <si>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</si>
  <si>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</si>
  <si>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</si>
  <si>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</si>
  <si>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</si>
  <si>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</si>
  <si>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</si>
  <si>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</si>
  <si>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</si>
  <si>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</si>
  <si>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</si>
  <si>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</si>
  <si>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</si>
  <si>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</si>
  <si>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</si>
  <si>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</si>
  <si>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</si>
  <si>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</si>
  <si>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</si>
  <si>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</si>
  <si>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</si>
  <si>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</si>
  <si>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</si>
  <si>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</si>
  <si>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</si>
  <si>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</si>
  <si>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</si>
  <si>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</si>
  <si>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</si>
  <si>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</si>
  <si>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</si>
  <si>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</si>
  <si>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</si>
  <si>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</si>
  <si>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</si>
  <si>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</si>
  <si>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</si>
  <si>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</si>
  <si>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</si>
  <si>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</si>
  <si>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</si>
  <si>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</si>
  <si>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</si>
  <si>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</si>
  <si>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</si>
  <si>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</si>
  <si>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</si>
  <si>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</si>
  <si>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</si>
  <si>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</si>
  <si>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</si>
  <si>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</si>
  <si>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</si>
  <si>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</si>
  <si>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</si>
  <si>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PCM-20251007-00002274</t>
  </si>
  <si>
    <t xml:space="preserve">5G down ,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</si>
  <si>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</si>
  <si>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</si>
  <si>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</si>
  <si>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</si>
  <si>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</si>
  <si>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</si>
  <si>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</si>
  <si>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</si>
  <si>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</si>
  <si>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</si>
  <si>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</si>
  <si>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</si>
  <si>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</si>
  <si>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</si>
  <si>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</si>
  <si>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</si>
  <si>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</si>
  <si>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</si>
  <si>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</si>
  <si>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</si>
  <si>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</si>
  <si>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</si>
  <si>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</si>
  <si>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</si>
  <si>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</si>
  <si>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</si>
  <si>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</si>
  <si>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</si>
  <si>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</si>
  <si>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</si>
  <si>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</si>
  <si>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</si>
  <si>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</si>
  <si>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</si>
  <si>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</si>
  <si>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</si>
  <si>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</si>
  <si>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</si>
  <si>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</si>
  <si>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</si>
  <si>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</si>
  <si>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</si>
  <si>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</si>
  <si>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</si>
  <si>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</si>
  <si>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</si>
  <si>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</si>
  <si>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</si>
  <si>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</si>
  <si>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</si>
  <si>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</si>
  <si>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</si>
  <si>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</si>
  <si>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</si>
  <si>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</si>
  <si>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</si>
  <si>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</si>
  <si>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</si>
  <si>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</si>
  <si>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</si>
  <si>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</si>
  <si>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</si>
  <si>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</si>
  <si>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</si>
  <si>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</si>
  <si>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</si>
  <si>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</si>
  <si>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</si>
  <si>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</si>
  <si>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</si>
  <si>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</si>
  <si>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</si>
  <si>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</si>
  <si>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</si>
  <si>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</si>
  <si>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</si>
  <si>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</si>
  <si>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</si>
  <si>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</si>
  <si>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</si>
  <si>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</si>
  <si>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</si>
  <si>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</si>
  <si>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</si>
  <si>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</si>
  <si>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</si>
  <si>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</si>
  <si>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</si>
  <si>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Team on  the way 50 min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</si>
  <si>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</si>
  <si>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</si>
  <si>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</si>
  <si>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</si>
  <si>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</si>
  <si>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</si>
  <si>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</si>
  <si>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</si>
  <si>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</si>
  <si>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</si>
  <si>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</si>
  <si>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</si>
  <si>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</si>
  <si>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</si>
  <si>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</si>
  <si>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</si>
  <si>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</si>
  <si>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</si>
  <si>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</si>
  <si>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</si>
  <si>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//remaining  ETA 35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</si>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</sst>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275.04422638889082</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0.19405277777696028</v>
      </c>
      <c r="H3" s="150">
        <v>45937.784710648149</v>
      </c>
      <c r="I3" s="148" t="str">
        <f>IFERROR(VLOOKUP(D3,DB!A:F,6,0),"")</f>
        <v>Generator-SG</v>
      </c>
      <c r="J3" s="65" t="str">
        <f>IFERROR(VLOOKUP(D3,DB!A:G,7,0),"")</f>
        <v>Vandalized</v>
      </c>
      <c r="K3" s="152" t="s">
        <v>38967</v>
      </c>
      <c r="L3" s="153" t="str">
        <f>IFERROR(VLOOKUP(D3,DB!A:I,9,0),"")</f>
        <v>Latis</v>
      </c>
    </row>
    <row r="4" spans="1:12" ht="15" customHeight="1">
      <c r="A4" s="156" t="s">
        <v>38968</v>
      </c>
      <c r="B4" s="148" t="str">
        <f>IFERROR(VLOOKUP(D4,DB!A:K,11,0),"")</f>
        <v>R1</v>
      </c>
      <c r="C4" s="148">
        <v>1</v>
      </c>
      <c r="D4" s="148" t="s">
        <v>18750</v>
      </c>
      <c r="E4" s="149" t="s">
        <v>38964</v>
      </c>
      <c r="F4" s="150"/>
      <c r="G4" s="151">
        <f ca="1">IFERROR(NOW()-F4,"")</f>
        <v>45937.992652314817</v>
      </c>
      <c r="H4" s="150"/>
      <c r="I4" s="148" t="str">
        <f>IFERROR(VLOOKUP(D4,DB!A:F,6,0),"")</f>
        <v>SCECO</v>
      </c>
      <c r="J4" s="65" t="str">
        <f>IFERROR(VLOOKUP(D4,DB!A:G,7,0),"")</f>
        <v>Dead</v>
      </c>
      <c r="K4" s="152" t="s">
        <v>38969</v>
      </c>
      <c r="L4" s="153" t="str">
        <f>IFERROR(VLOOKUP(D4,DB!A:I,9,0),"")</f>
        <v>Latis</v>
      </c>
    </row>
    <row r="5" spans="1:12" ht="15" customHeight="1">
      <c r="A5" s="147"/>
      <c r="B5" s="148" t="str">
        <f>IFERROR(VLOOKUP(D5,DB!A:K,11,0),"")</f>
        <v/>
      </c>
      <c r="C5" s="148"/>
      <c r="D5" s="152"/>
      <c r="E5" s="149"/>
      <c r="F5" s="150"/>
      <c r="G5" s="151">
        <f ca="1">IFERROR(NOW()-F5,"")</f>
        <v>45937.992652314817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45937.992652314817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45937.992652314817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45937.992652314817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45937.992652314817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45937.992652314817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45937.992652314817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45937.992652314817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45937.992652314817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45937.992652314817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45937.992652314817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45937.992652314817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45937.992652314817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45937.992652314817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45937.992652314817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45937.992652314817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45937.992652314817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45937.992652314817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45937.992652314817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45937.992652314817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45937.992652314817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45937.992652314817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45937.992652314817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45937.992652314817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45937.992652314817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45937.992652314817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45937.992652314817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45937.992652314817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45937.992652314817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45937.992652314817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45937.992652314817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45937.992652314817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45937.992652314817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45937.992652314817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45937.992652314817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45937.992652314817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45937.992652314817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45937.992652314817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45937.992652314817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45937.992652314817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45937.992652314817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45937.992652314817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45937.992652314817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45937.992652314817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45937.992652314817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45937.992652314817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45937.992652314817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45937.992652314817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45937.992652314817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45937.992652314817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45937.992652314817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45937.992652314817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45937.992652314817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45937.992652314817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45937.992652314817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45937.992652314817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45937.992652314817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45937.992652314817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45937.992652314817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45937.992652314817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45937.992652314817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45937.992652314817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45937.992652314817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45937.992652314817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45937.992652314817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45937.992652314817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45937.992652314817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45937.992652314817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45937.992652314817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45937.992652314817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45937.992652314817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45937.992652314817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45937.992652314817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45937.992652314817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45937.992652314817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45937.992652314817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45937.992652314817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45937.992652314817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45937.992652314817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45937.992652314817</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F088705B-0D9D-4D29-BDF0-1DC8CF06871D}"/>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131.26556898148556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112.99281435185549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21575</v>
      </c>
      <c r="E6" s="123" t="s">
        <v>38964</v>
      </c>
      <c r="F6" s="124">
        <v>45937.92765046296</v>
      </c>
      <c r="G6" s="125">
        <f ca="1">IFERROR(NOW()-F6,"-")</f>
        <v>6.5001851857232396E-2</v>
      </c>
      <c r="H6" s="155">
        <v>45937.920011574075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45937.992652314817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45937.992652314817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45937.992652314817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45937.992652314817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45937.992652314817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45937.992652314817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45937.992652314817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45937.992652314817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45937.992652314817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45937.992652314817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45937.992652314817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45937.992652314817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45937.992652314817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45937.992652314817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45937.992652314817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45937.992652314817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45937.992652314817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45937.992652314817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45937.992652314817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45937.992652314817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45937.992652314817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45937.992652314817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45937.992652314817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45937.992652314817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45937.992652314817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45937.992652314817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45937.992652314817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45937.992652314817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45937.992652314817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45937.992652314817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45937.992652314817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45937.992652314817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45937.992652314817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45937.992652314817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45937.992652314817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45937.992652314817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45937.992652314817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45937.992652314817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45937.992652314817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45937.992652314817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45937.992652314817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45937.992652314817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45937.992652314817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45937.992652314817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45937.992652314817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45937.992652314817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45937.992652314817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45937.992652314817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45937.992652314817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45937.992652314817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45937.992652314817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45937.992652314817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45937.992652314817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45937.992652314817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45937.992652314817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45937.992652314817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45937.992652314817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45937.992652314817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45937.992652314817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45937.992652314817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45937.992652314817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45937.992652314817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45937.992652314817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45937.992652314817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45937.992652314817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45937.992652314817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45937.992652314817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45937.992652314817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45937.992652314817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45937.992652314817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45937.992652314817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45937.992652314817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45937.992652314817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45937.992652314817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45937.992652314817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45937.992652314817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45937.992652314817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45937.992652314817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45937.992652314817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45937.992652314817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45937.992652314817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45937.992652314817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45937.992652314817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45937.992652314817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45937.992652314817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45937.992652314817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45937.992652314817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45937.992652314817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45937.992652314817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45937.992652314817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45937.992652314817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45937.992652314817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45937.992652314817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45937.992652314817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45937.992652314817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45937.992652314817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45937.992652314817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45937.992652314817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45937.992652314817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45937.992652314817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45937.992652314817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45937.992652314817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45937.992652314817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45937.992652314817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45937.992652314817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45937.992652314817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45937.992652314817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45937.992652314817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45937.992652314817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45937.992652314817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45937.992652314817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45937.992652314817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45937.992652314817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45937.992652314817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45937.992652314817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45937.992652314817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45937.992652314817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45937.992652314817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45937.992652314817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45937.992652314817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45937.992652314817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45937.992652314817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45937.992652314817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45937.992652314817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45937.992652314817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45937.992652314817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45937.992652314817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45937.992652314817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45937.992652314817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45937.992652314817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45937.992652314817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45937.992652314817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45937.992652314817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45937.992652314817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45937.992652314817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45937.992652314817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45937.992652314817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45937.992652314817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45937.992652314817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45937.992652314817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45937.992652314817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45937.992652314817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45937.992652314817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45937.992652314817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45937.992652314817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45937.992652314817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45937.992652314817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45937.992652314817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45937.992652314817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45937.992652314817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45937.992652314817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45937.992652314817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45937.992652314817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45937.992652314817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45937.992652314817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45937.992652314817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45937.992652314817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45937.992652314817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45937.992652314817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45937.992652314817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45937.992652314817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45937.992652314817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45937.992652314817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45937.992652314817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45937.992652314817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45937.992652314817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45937.992652314817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45937.992652314817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45937.992652314817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45937.992652314817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45937.992652314817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45937.992652314817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45937.992652314817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45937.992652314817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45937.992652314817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45937.992652314817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45937.992652314817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45937.992652314817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45937.992652314817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45937.992652314817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45937.992652314817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45937.992652314817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45937.992652314817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45937.992652314817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45937.992652314817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45937.992652314817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45937.992652314817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45937.992652314817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45937.992652314817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45937.992652314817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45937.992652314817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45937.992652314817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45937.992652314817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45937.992652314817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45937.992652314817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45937.992652314817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45937.992652314817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45937.992652314817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45937.992652314817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45937.992652314817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45937.992652314817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45937.992652314817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45937.992652314817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45937.992652314817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45937.992652314817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45937.992652314817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45937.992652314817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45937.992652314817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45937.992652314817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45937.992652314817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45937.992652314817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45937.992652314817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45937.992652314817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45937.992652314817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45937.992652314817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45937.992652314817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45937.992652314817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45937.992652314817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45937.992652314817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45937.992652314817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45937.992652314817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45937.992652314817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45937.992652314817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45937.992652314817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45937.992652314817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45937.992652314817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I8" sqref="I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24</v>
      </c>
      <c r="B2" s="67" t="str">
        <f>IFERROR(VLOOKUP(D2,DB!A:K,11,0),"")</f>
        <v>R3</v>
      </c>
      <c r="C2" s="18">
        <v>1</v>
      </c>
      <c r="D2" s="18" t="s">
        <v>20663</v>
      </c>
      <c r="E2" s="18" t="s">
        <v>38964</v>
      </c>
      <c r="F2" s="20"/>
      <c r="G2" s="21">
        <f t="shared" ref="G2:G33" ca="1" si="0">IFERROR(NOW()-F2,"-")</f>
        <v>45937.992652314817</v>
      </c>
      <c r="H2" s="22">
        <v>45937.953715277778</v>
      </c>
      <c r="I2" s="19" t="str">
        <f>IFERROR(VLOOKUP(D2,DB!A:F,6,0),"")</f>
        <v>SCECO</v>
      </c>
      <c r="J2" s="18" t="str">
        <f>IFERROR(VLOOKUP(D2,DB!A:G,7,0),"")</f>
        <v>Dead</v>
      </c>
      <c r="K2" s="50" t="s">
        <v>39058</v>
      </c>
      <c r="L2" s="23" t="str">
        <f>IFERROR(VLOOKUP(D2,DB!A:I,9,0),"")</f>
        <v>Latis</v>
      </c>
    </row>
    <row r="3" spans="1:13" ht="15" customHeight="1">
      <c r="A3" s="19"/>
      <c r="B3" s="67" t="str">
        <f>IFERROR(VLOOKUP(D3,DB!A:K,11,0),"")</f>
        <v/>
      </c>
      <c r="C3" s="18"/>
      <c r="D3" s="18"/>
      <c r="E3" s="18"/>
      <c r="F3" s="20"/>
      <c r="G3" s="21">
        <f t="shared" ca="1" si="0"/>
        <v>45937.992652314817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45937.992652314817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45937.992652314817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45937.992652314817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45937.992652314817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45937.992652314817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45937.992652314817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45937.992652314817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45937.992652314817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45937.992652314817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45937.992652314817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45937.992652314817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45937.992652314817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45937.992652314817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45937.992652314817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45937.992652314817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45937.992652314817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45937.992652314817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45937.992652314817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45937.992652314817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45937.992652314817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45937.992652314817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45937.992652314817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45937.992652314817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45937.992652314817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45937.992652314817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45937.992652314817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45937.992652314817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45937.992652314817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45937.992652314817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45937.992652314817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45937.992652314817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45937.992652314817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45937.992652314817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45937.992652314817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45937.992652314817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45937.992652314817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45937.992652314817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45937.992652314817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45937.992652314817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45937.992652314817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45937.992652314817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45937.992652314817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45937.992652314817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45937.992652314817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45937.992652314817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45937.992652314817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45937.992652314817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45937.992652314817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45937.992652314817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45937.992652314817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45937.992652314817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45937.992652314817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45937.992652314817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45937.992652314817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45937.992652314817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45937.992652314817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45937.992652314817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45937.992652314817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45937.992652314817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45937.992652314817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45937.992652314817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45937.992652314817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45937.992652314817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45937.992652314817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45937.992652314817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45937.992652314817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45937.992652314817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45937.992652314817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45937.992652314817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45937.992652314817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45937.992652314817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45937.992652314817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45937.992652314817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45937.992652314817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45937.992652314817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45937.992652314817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45937.992652314817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45937.992652314817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45937.992652314817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45937.992652314817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45937.992652314817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45937.992652314817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45937.992652314817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45937.992652314817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45937.992652314817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45937.992652314817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45937.992652314817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45937.992652314817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45937.992652314817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45937.992652314817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45937.992652314817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45937.992652314817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45937.992652314817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45937.992652314817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45937.992652314817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45937.992652314817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45937.992652314817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45937.992652314817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45937.992652314817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45937.992652314817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45937.992652314817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45937.992652314817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45937.992652314817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45937.992652314817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45937.992652314817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45937.992652314817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45937.992652314817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45937.992652314817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45937.992652314817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45937.992652314817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45937.992652314817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45937.992652314817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45937.992652314817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45937.992652314817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45937.992652314817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45937.992652314817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45937.992652314817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45937.992652314817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45937.992652314817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45937.992652314817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45937.992652314817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45937.992652314817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45937.992652314817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45937.992652314817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45937.992652314817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45937.992652314817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45937.992652314817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45937.992652314817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45937.992652314817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45937.992652314817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45937.992652314817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45937.992652314817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45937.992652314817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45937.992652314817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45937.992652314817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45937.992652314817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45937.992652314817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45937.992652314817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45937.992652314817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45937.992652314817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45937.992652314817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45937.992652314817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45937.992652314817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45937.992652314817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45937.992652314817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45937.992652314817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45937.992652314817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45937.992652314817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45937.992652314817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45937.992652314817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45937.992652314817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45937.992652314817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45937.992652314817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45937.992652314817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45937.992652314817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45937.992652314817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45937.992652314817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45937.992652314817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45937.992652314817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45937.992652314817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45937.992652314817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45937.992652314817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45937.992652314817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45937.992652314817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45937.992652314817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45937.992652314817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45937.992652314817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45937.992652314817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45937.992652314817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45937.992652314817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45937.992652314817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45937.992652314817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45937.992652314817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45937.992652314817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45937.992652314817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45937.992652314817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45937.992652314817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45937.992652314817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45937.992652314817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45937.992652314817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45937.992652314817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45937.992652314817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45937.992652314817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45937.992652314817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45937.992652314817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45937.992652314817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45937.992652314817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45937.992652314817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45937.992652314817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45937.992652314817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45937.992652314817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45937.992652314817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45937.992652314817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45937.992652314817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45937.992652314817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45937.992652314817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45937.992652314817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45937.992652314817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45937.992652314817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45937.992652314817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45937.992652314817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45937.992652314817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45937.992652314817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45937.992652314817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45937.992652314817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45937.992652314817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45937.992652314817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45937.992652314817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45937.992652314817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45937.992652314817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45937.992652314817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45937.992652314817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45937.992652314817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45937.992652314817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45937.992652314817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45937.992652314817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45937.992652314817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45937.992652314817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45937.992652314817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45937.992652314817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45937.992652314817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45937.992652314817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45937.992652314817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45937.992652314817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45937.992652314817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45937.992652314817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45937.992652314817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45937.992652314817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45937.992652314817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45937.992652314817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45937.992652314817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45937.992652314817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45937.992652314817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45937.992652314817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45937.992652314817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45937.992652314817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45937.992652314817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45937.992652314817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45937.992652314817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45937.992652314817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45937.992652314817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45937.992652314817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45937.992652314817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45937.992652314817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45937.992652314817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45937.992652314817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45937.992652314817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45937.992652314817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45937.992652314817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45937.992652314817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45937.992652314817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45937.992652314817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45937.992652314817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45937.992652314817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45937.992652314817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45937.992652314817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45937.992652314817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45937.992652314817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45937.992652314817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45937.992652314817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45937.992652314817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45937.992652314817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45937.992652314817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45937.992652314817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45937.992652314817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45937.992652314817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45937.992652314817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45937.992652314817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45937.992652314817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45937.992652314817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45937.992652314817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45937.992652314817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45937.992652314817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45937.992652314817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45937.992652314817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45937.992652314817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45937.992652314817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45937.992652314817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45937.992652314817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45937.992652314817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45937.992652314817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45937.992652314817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45937.992652314817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45937.992652314817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45937.992652314817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45937.992652314817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45937.992652314817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45937.992652314817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45937.992652314817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45937.992652314817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45937.992652314817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45937.992652314817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45937.992652314817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45937.992652314817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45937.992652314817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45937.992652314817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45937.992652314817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45937.992652314817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45937.992652314817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45937.992652314817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45937.992652314817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45937.992652314817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45937.992652314817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45937.992652314817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45937.992652314817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45937.992652314817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45937.992652314817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45937.992652314817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45937.992652314817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45937.992652314817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45937.992652314817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45937.992652314817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45937.992652314817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45937.992652314817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45937.992652314817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45937.992652314817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45937.992652314817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45937.992652314817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45937.992652314817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45937.992652314817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45937.992652314817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45937.992652314817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45937.992652314817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45937.992652314817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45937.992652314817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45937.992652314817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45937.992652314817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45937.992652314817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45937.992652314817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45937.992652314817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45937.992652314817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45937.992652314817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45937.992652314817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45937.992652314817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45937.992652314817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45937.992652314817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45937.992652314817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45937.992652314817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45937.992652314817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45937.992652314817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45937.992652314817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45937.992652314817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45937.992652314817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45937.992652314817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45937.992652314817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45937.992652314817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45937.992652314817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45937.992652314817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45937.992652314817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45937.992652314817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45937.992652314817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45937.992652314817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45937.992652314817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45937.992652314817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45937.992652314817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45937.992652314817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45937.992652314817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45937.992652314817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45937.992652314817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45937.992652314817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45937.992652314817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45937.992652314817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45937.992652314817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45937.992652314817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45937.992652314817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45937.992652314817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45937.992652314817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45937.992652314817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45937.992652314817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45937.992652314817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45937.992652314817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45937.992652314817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45937.992652314817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45937.992652314817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45937.992652314817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45937.992652314817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45937.992652314817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45937.992652314817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45937.992652314817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45937.992652314817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45937.992652314817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45937.992652314817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45937.992652314817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45937.992652314817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45937.992652314817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45937.992652314817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45937.992652314817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45937.992652314817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45937.992652314817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45937.992652314817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45937.992652314817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45937.992652314817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45937.992652314817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45937.992652314817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45937.992652314817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45937.992652314817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45937.992652314817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45937.992652314817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45937.992652314817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45937.992652314817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45937.992652314817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45937.992652314817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45937.992652314817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45937.992652314817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45937.992652314817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45937.992652314817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45937.992652314817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45937.992652314817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45937.992652314817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45937.992652314817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45937.992652314817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45937.992652314817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45937.992652314817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45937.992652314817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45937.992652314817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45937.992652314817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45937.992652314817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45937.992652314817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45937.992652314817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45937.992652314817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45937.992652314817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45937.992652314817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45937.992652314817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45937.992652314817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45937.992652314817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45937.992652314817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45937.992652314817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45937.992652314817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45937.992652314817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45937.992652314817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45937.992652314817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45937.992652314817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45937.992652314817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45937.992652314817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45937.992652314817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45937.992652314817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45937.992652314817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45937.992652314817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45937.992652314817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45937.992652314817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45937.992652314817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45937.992652314817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45937.992652314817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45937.992652314817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45937.992652314817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45937.992652314817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45937.992652314817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45937.992652314817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45937.992652314817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45937.992652314817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45937.992652314817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45937.992652314817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45937.992652314817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45937.992652314817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45937.992652314817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45937.992652314817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45937.992652314817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45937.992652314817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45937.992652314817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45937.992652314817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45937.992652314817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45937.992652314817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45937.992652314817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45937.992652314817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45937.992652314817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45937.992652314817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45937.992652314817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45937.992652314817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45937.992652314817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45937.992652314817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45937.992652314817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45937.992652314817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45937.992652314817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45937.992652314817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45937.992652314817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45937.992652314817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45937.992652314817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45937.992652314817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45937.992652314817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45937.992652314817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45937.992652314817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45937.992652314817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45937.992652314817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45937.992652314817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45937.992652314817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45937.992652314817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45937.992652314817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45937.992652314817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45937.992652314817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45937.992652314817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45937.992652314817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45937.992652314817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45937.992652314817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45937.992652314817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45937.992652314817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45937.992652314817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45937.992652314817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45937.992652314817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45937.992652314817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45937.992652314817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45937.992652314817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45937.992652314817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45937.992652314817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45937.992652314817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45937.992652314817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45937.992652314817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45937.992652314817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45937.992652314817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45937.992652314817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45937.992652314817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45937.992652314817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45937.992652314817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45937.992652314817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45937.992652314817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45937.992652314817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45937.992652314817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45937.992652314817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45937.992652314817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45937.992652314817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45937.992652314817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45937.992652314817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45937.992652314817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45937.992652314817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45937.992652314817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45937.992652314817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45937.992652314817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45937.992652314817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45937.992652314817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45937.992652314817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45937.992652314817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45937.992652314817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45937.992652314817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45937.992652314817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45937.992652314817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45937.992652314817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45937.992652314817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45937.992652314817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45937.992652314817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45937.992652314817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45937.992652314817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45937.992652314817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45937.992652314817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45937.992652314817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45937.992652314817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45937.992652314817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45937.992652314817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45937.992652314817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45937.992652314817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45937.992652314817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45937.992652314817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45937.992652314817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45937.992652314817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45937.992652314817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45937.992652314817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45937.992652314817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45937.992652314817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45937.992652314817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45937.992652314817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45937.992652314817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45937.992652314817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45937.992652314817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45937.992652314817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45937.992652314817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45937.992652314817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45937.992652314817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45937.992652314817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45937.992652314817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45937.992652314817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45937.992652314817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45937.992652314817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45937.992652314817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45937.992652314817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45937.992652314817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45937.992652314817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45937.992652314817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45937.992652314817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45937.992652314817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45937.992652314817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45937.992652314817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45937.992652314817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45937.992652314817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45937.992652314817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45937.992652314817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45937.992652314817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45937.992652314817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45937.992652314817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45937.992652314817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45937.992652314817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45937.992652314817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45937.992652314817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45937.992652314817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45937.992652314817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45937.992652314817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45937.992652314817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45937.992652314817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45937.992652314817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45937.992652314817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45937.992652314817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45937.992652314817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45937.992652314817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45937.992652314817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45937.992652314817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45937.992652314817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45937.992652314817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45937.992652314817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45937.992652314817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45937.992652314817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45937.992652314817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45937.992652314817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45937.992652314817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45937.992652314817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45937.992652314817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45937.992652314817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45937.992652314817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45937.992652314817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45937.992652314817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45937.992652314817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45937.992652314817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45937.992652314817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45937.992652314817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45937.992652314817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45937.992652314817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45937.992652314817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45937.992652314817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45937.992652314817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45937.992652314817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45937.992652314817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45937.992652314817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45937.992652314817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45937.992652314817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45937.992652314817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45937.992652314817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45937.992652314817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45937.992652314817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45937.992652314817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45937.992652314817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45937.992652314817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45937.992652314817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45937.992652314817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45937.992652314817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45937.992652314817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45937.992652314817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45937.992652314817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45937.992652314817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45937.992652314817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45937.992652314817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45937.992652314817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45937.992652314817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45937.992652314817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45937.992652314817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45937.992652314817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45937.992652314817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45937.992652314817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45937.992652314817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45937.992652314817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45937.992652314817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45937.992652314817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45937.992652314817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45937.992652314817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45937.992652314817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45937.992652314817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45937.992652314817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45937.992652314817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45937.992652314817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45937.992652314817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45937.992652314817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45937.992652314817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45937.992652314817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45937.992652314817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45937.992652314817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45937.992652314817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45937.992652314817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45937.992652314817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45937.992652314817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45937.992652314817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45937.992652314817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45937.992652314817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45937.992652314817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45937.992652314817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45937.992652314817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45937.992652314817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45937.992652314817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45937.992652314817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45937.992652314817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45937.992652314817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45937.992652314817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45937.992652314817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45937.992652314817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45937.992652314817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45937.992652314817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45937.992652314817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45937.992652314817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45937.992652314817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45937.992652314817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45937.992652314817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45937.992652314817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45937.992652314817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45937.992652314817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45937.992652314817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45937.992652314817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45937.992652314817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45937.992652314817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45937.992652314817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45937.992652314817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45937.992652314817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45937.992652314817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45937.992652314817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45937.992652314817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45937.992652314817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45937.992652314817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45937.992652314817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45937.992652314817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45937.992652314817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45937.992652314817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45937.992652314817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45937.992652314817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45937.992652314817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45937.992652314817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45937.992652314817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45937.992652314817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45937.992652314817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45937.992652314817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45937.992652314817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45937.992652314817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45937.992652314817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45937.992652314817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45937.992652314817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45937.992652314817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45937.992652314817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45937.992652314817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45937.992652314817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45937.992652314817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45937.992652314817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45937.992652314817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45937.992652314817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45937.992652314817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45937.992652314817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45937.992652314817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45937.992652314817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45937.992652314817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45937.992652314817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45937.992652314817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45937.992652314817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45937.992652314817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45937.992652314817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45937.992652314817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45937.992652314817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45937.992652314817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45937.992652314817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45937.992652314817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45937.992652314817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45937.992652314817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45937.992652314817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45937.992652314817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45937.992652314817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45937.992652314817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45937.992652314817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45937.992652314817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45937.992652314817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45937.992652314817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45937.992652314817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45937.992652314817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45937.992652314817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45937.992652314817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45937.992652314817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45937.992652314817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45937.992652314817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45937.992652314817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45937.992652314817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45937.992652314817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45937.992652314817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45937.992652314817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45937.992652314817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45937.992652314817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45937.992652314817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45937.992652314817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45937.992652314817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45937.992652314817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45937.992652314817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45937.992652314817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45937.992652314817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45937.992652314817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45937.992652314817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45937.992652314817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45937.992652314817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45937.992652314817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45937.992652314817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45937.992652314817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45937.992652314817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45937.992652314817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45937.992652314817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45937.992652314817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45937.992652314817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45937.992652314817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45937.992652314817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45937.992652314817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45937.992652314817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45937.992652314817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45937.992652314817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45937.992652314817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45937.992652314817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45937.992652314817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45937.992652314817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45937.992652314817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45937.992652314817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45937.992652314817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45937.992652314817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45937.992652314817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45937.992652314817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45937.992652314817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45937.992652314817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45937.992652314817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45937.992652314817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45937.992652314817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45937.992652314817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45937.992652314817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45937.992652314817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45937.992652314817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45937.992652314817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45937.992652314817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45937.992652314817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45937.992652314817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45937.992652314817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45937.992652314817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45937.992652314817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45937.992652314817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45937.992652314817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45937.992652314817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45937.992652314817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45937.992652314817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45937.992652314817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45937.992652314817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45937.992652314817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45937.992652314817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45937.992652314817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45937.992652314817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45937.992652314817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45937.992652314817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45937.992652314817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45937.992652314817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45937.992652314817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45937.992652314817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45937.992652314817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45937.992652314817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45937.992652314817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45937.992652314817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45937.992652314817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45937.992652314817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45937.992652314817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45937.992652314817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45937.992652314817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45937.992652314817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45937.992652314817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45937.992652314817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45937.992652314817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45937.992652314817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45937.992652314817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45937.992652314817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45937.992652314817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45937.992652314817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45937.992652314817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45937.992652314817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45937.992652314817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45937.992652314817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45937.992652314817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45937.992652314817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45937.992652314817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45937.992652314817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45937.992652314817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45937.992652314817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45937.992652314817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45937.992652314817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45937.992652314817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45937.992652314817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45937.992652314817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45937.992652314817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45937.992652314817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45937.992652314817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45937.992652314817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45937.992652314817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45937.992652314817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45937.992652314817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45937.992652314817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45937.992652314817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45937.992652314817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45937.992652314817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45937.992652314817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45937.992652314817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45937.992652314817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45937.992652314817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45937.992652314817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45937.992652314817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45937.992652314817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45937.992652314817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45937.992652314817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45937.992652314817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45937.992652314817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45937.992652314817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45937.992652314817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45937.992652314817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45937.992652314817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45937.992652314817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45937.992652314817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45937.992652314817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45937.992652314817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45937.992652314817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45937.992652314817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45937.992652314817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45937.992652314817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45937.992652314817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45937.992652314817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45937.992652314817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45937.992652314817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45937.992652314817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45937.992652314817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45937.992652314817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45937.992652314817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45937.992652314817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45937.992652314817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45937.992652314817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45937.992652314817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45937.992652314817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45937.992652314817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45937.992652314817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45937.992652314817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45937.992652314817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45937.992652314817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45937.992652314817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45937.992652314817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45937.992652314817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45937.992652314817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45937.992652314817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45937.992652314817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45937.992652314817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45937.992652314817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45937.992652314817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45937.992652314817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45937.992652314817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45937.992652314817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45937.992652314817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45937.992652314817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45937.992652314817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45937.992652314817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45937.992652314817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45937.992652314817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45937.992652314817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45937.992652314817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45937.992652314817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45937.992652314817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45937.992652314817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45937.992652314817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45937.992652314817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45937.992652314817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45937.992652314817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45937.992652314817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45937.992652314817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45937.992652314817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45937.992652314817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45937.992652314817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45937.992652314817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45937.992652314817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45937.992652314817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45937.992652314817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45937.992652314817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45937.992652314817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45937.992652314817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45937.992652314817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45937.992652314817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45937.992652314817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45937.992652314817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45937.992652314817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45937.992652314817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45937.992652314817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45937.992652314817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45937.992652314817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45937.992652314817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45937.992652314817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45937.992652314817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45937.992652314817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45937.992652314817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45937.992652314817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45937.992652314817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45937.992652314817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45937.992652314817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45937.992652314817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45937.992652314817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45937.992652314817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45937.992652314817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45937.992652314817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45937.992652314817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45937.992652314817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45937.992652314817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45937.992652314817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45937.992652314817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45937.992652314817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45937.992652314817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45937.992652314817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45937.992652314817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45937.992652314817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45937.992652314817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45937.992652314817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45937.992652314817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45937.992652314817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45937.992652314817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45937.992652314817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45937.992652314817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45937.992652314817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45937.992652314817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45937.992652314817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45937.992652314817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45937.992652314817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45937.992652314817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45937.992652314817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45937.992652314817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45937.992652314817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45937.992652314817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45937.992652314817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45937.992652314817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45937.992652314817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45937.992652314817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45937.992652314817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45937.992652314817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45937.992652314817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45937.992652314817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45937.992652314817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45937.992652314817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45937.992652314817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45937.992652314817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45937.992652314817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45937.992652314817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45937.992652314817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45937.992652314817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45937.992652314817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45937.992652314817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45937.992652314817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45937.992652314817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45937.992652314817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45937.992652314817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45937.992652314817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45937.992652314817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45937.992652314817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45937.992652314817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45937.992652314817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45937.992652314817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45937.992652314817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45937.992652314817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45937.992652314817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45937.992652314817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45937.992652314817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45937.992652314817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45937.992652314817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45937.992652314817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45937.992652314817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45937.992652314817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45937.992652314817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45937.992652314817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45937.992652314817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45937.992652314817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45937.992652314817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45937.992652314817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45937.992652314817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45937.992652314817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45937.992652314817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45937.992652314817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45937.992652314817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45937.992652314817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45937.992652314817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45937.992652314817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45937.992652314817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45937.992652314817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45937.992652314817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45937.992652314817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45937.992652314817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45937.992652314817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45937.992652314817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45937.992652314817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45937.992652314817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45937.992652314817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45937.992652314817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45937.992652314817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45937.992652314817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45937.992652314817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45937.992652314817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45937.992652314817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45937.992652314817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45937.992652314817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45937.992652314817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45937.992652314817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45937.992652314817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45937.992652314817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45937.992652314817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45937.992652314817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45937.992652314817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45937.992652314817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45937.992652314817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45937.992652314817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45937.992652314817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45937.992652314817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45937.992652314817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45937.992652314817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45937.992652314817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45937.992652314817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45937.992652314817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45937.992652314817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45937.992652314817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45937.992652314817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45937.992652314817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45937.992652314817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45937.992652314817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45937.992652314817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45937.992652314817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45937.992652314817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45937.992652314817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45937.992652314817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45937.992652314817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45937.992652314817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45937.992652314817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45937.992652314817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45937.992652314817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45937.992652314817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45937.992652314817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45937.992652314817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45937.992652314817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45937.992652314817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45937.992652314817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45937.992652314817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45937.992652314817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45937.992652314817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45937.992652314817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45937.992652314817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45937.992652314817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45937.992652314817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45937.992652314817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45937.992652314817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45937.992652314817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45937.992652314817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45937.992652314817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45937.992652314817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45937.992652314817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45937.992652314817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45937.992652314817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45937.992652314817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45937.992652314817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45937.992652314817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45937.992652314817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45937.992652314817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45937.992652314817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45937.992652314817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45937.992652314817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45937.992652314817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45937.992652314817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45937.992652314817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45937.992652314817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45937.992652314817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45937.992652314817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45937.992652314817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45937.992652314817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45937.992652314817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45937.992652314817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45937.992652314817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45937.992652314817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45937.992652314817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45937.992652314817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45937.992652314817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45937.992652314817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45937.992652314817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45937.992652314817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45937.992652314817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45937.992652314817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45937.992652314817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45937.992652314817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45937.992652314817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45937.992652314817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45937.992652314817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45937.992652314817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45937.992652314817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45937.992652314817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45937.992652314817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45937.992652314817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45937.992652314817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45937.992652314817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45937.992652314817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45937.992652314817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45937.992652314817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45937.992652314817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45937.992652314817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45937.992652314817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45937.992652314817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45937.992652314817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45937.992652314817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45937.992652314817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45937.992652314817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45937.992652314817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45937.992652314817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45937.992652314817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45937.992652314817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45937.992652314817</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39059</v>
      </c>
      <c r="B2" s="102" t="str">
        <f>IFERROR(VLOOKUP(D2,DB!A:K,11,0),"")</f>
        <v>R4</v>
      </c>
      <c r="C2" s="103">
        <v>1</v>
      </c>
      <c r="D2" s="99" t="s">
        <v>35082</v>
      </c>
      <c r="E2" s="104" t="s">
        <v>38964</v>
      </c>
      <c r="F2" s="105">
        <v>45703.480717592596</v>
      </c>
      <c r="G2" s="106">
        <f ca="1">IFERROR(NOW()-F2,"")</f>
        <v>234.51193472222076</v>
      </c>
      <c r="H2" s="105">
        <v>45703.474768518521</v>
      </c>
      <c r="I2" s="102" t="str">
        <f>IFERROR(VLOOKUP(D2,DB!A:F,6,0),"")</f>
        <v>SCECO</v>
      </c>
      <c r="J2" s="102" t="str">
        <f>IFERROR(VLOOKUP(D2,DB!A:G,7,0),"")</f>
        <v>Dead</v>
      </c>
      <c r="K2" s="107" t="s">
        <v>39060</v>
      </c>
      <c r="L2" s="99" t="str">
        <f>IFERROR(VLOOKUP(D2,DB!A:I,9,0),"")</f>
        <v>Latis</v>
      </c>
    </row>
    <row r="3" spans="1:16" ht="15" customHeight="1">
      <c r="A3" s="132" t="s">
        <v>39061</v>
      </c>
      <c r="B3" s="132" t="str">
        <f>IFERROR(VLOOKUP(D3,DB!A:K,11,0),"")</f>
        <v>R4</v>
      </c>
      <c r="C3" s="133">
        <v>1</v>
      </c>
      <c r="D3" s="134" t="s">
        <v>36087</v>
      </c>
      <c r="E3" s="135" t="s">
        <v>38964</v>
      </c>
      <c r="F3" s="136">
        <v>45937.678425925929</v>
      </c>
      <c r="G3" s="137">
        <f ca="1">IFERROR(NOW()-F3,"")</f>
        <v>0.31422638888761867</v>
      </c>
      <c r="H3" s="136">
        <v>45937.456493055557</v>
      </c>
      <c r="I3" s="132" t="str">
        <f>IFERROR(VLOOKUP(D3,DB!A:F,6,0),"")</f>
        <v>Generator-SG</v>
      </c>
      <c r="J3" s="132" t="str">
        <f>IFERROR(VLOOKUP(D3,DB!A:G,7,0),"")</f>
        <v>Dead</v>
      </c>
      <c r="K3" s="139" t="s">
        <v>39062</v>
      </c>
      <c r="L3" s="134" t="str">
        <f>IFERROR(VLOOKUP(D3,DB!A:I,9,0),"")</f>
        <v>Latis</v>
      </c>
    </row>
    <row r="4" spans="1:16" ht="15" customHeight="1">
      <c r="A4" s="132" t="s">
        <v>39063</v>
      </c>
      <c r="B4" s="132" t="str">
        <f>IFERROR(VLOOKUP(D4,DB!A:K,11,0),"")</f>
        <v>R4</v>
      </c>
      <c r="C4" s="133">
        <v>1</v>
      </c>
      <c r="D4" s="134" t="s">
        <v>36833</v>
      </c>
      <c r="E4" s="135" t="s">
        <v>38964</v>
      </c>
      <c r="F4" s="136">
        <v>45937.895601851851</v>
      </c>
      <c r="G4" s="137">
        <f ca="1">IFERROR(NOW()-F4,"")</f>
        <v>9.7050462965853512E-2</v>
      </c>
      <c r="H4" s="136">
        <v>45937.884652777779</v>
      </c>
      <c r="I4" s="132" t="str">
        <f>IFERROR(VLOOKUP(D4,DB!A:F,6,0),"")</f>
        <v>Generator-SG</v>
      </c>
      <c r="J4" s="132" t="str">
        <f>IFERROR(VLOOKUP(D4,DB!A:G,7,0),"")</f>
        <v>Weak</v>
      </c>
      <c r="K4" s="139" t="s">
        <v>39064</v>
      </c>
      <c r="L4" s="134" t="str">
        <f>IFERROR(VLOOKUP(D4,DB!A:I,9,0),"")</f>
        <v>Latis</v>
      </c>
    </row>
    <row r="5" spans="1:16" ht="15" customHeight="1">
      <c r="A5" s="132"/>
      <c r="B5" s="132" t="str">
        <f>IFERROR(VLOOKUP(D5,DB!A:K,11,0),"")</f>
        <v/>
      </c>
      <c r="C5" s="133"/>
      <c r="D5" s="134"/>
      <c r="E5" s="135"/>
      <c r="F5" s="136"/>
      <c r="G5" s="137">
        <f ca="1">IFERROR(NOW()-F5,"")</f>
        <v>45937.992652314817</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45937.992652314817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45937.992652314817</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45937.992652314817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45937.992652314817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45937.992652314817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45937.992652314817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45937.992652314817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45937.992652314817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45937.992652314817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45937.992652314817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45937.992652314817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45937.992652314817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45937.992652314817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45937.992652314817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45937.992652314817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45937.992652314817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45937.992652314817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45937.992652314817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45937.992652314817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45937.992652314817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45937.992652314817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45937.992652314817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45937.992652314817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45937.992652314817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45937.992652314817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45937.992652314817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45937.992652314817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45937.992652314817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45937.992652314817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45937.992652314817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45937.992652314817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45937.992652314817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45937.992652314817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45937.992652314817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45937.992652314817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45937.992652314817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45937.992652314817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45937.992652314817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45937.992652314817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45937.992652314817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45937.992652314817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45937.992652314817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45937.992652314817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45937.992652314817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45937.992652314817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45937.992652314817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45937.992652314817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45937.992652314817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45937.992652314817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45937.992652314817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45937.992652314817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45937.992652314817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45937.992652314817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45937.992652314817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45937.992652314817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45937.992652314817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45937.992652314817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45937.992652314817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45937.992652314817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45937.992652314817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45937.992652314817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45937.992652314817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45937.992652314817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45937.992652314817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45937.992652314817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45937.992652314817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45937.992652314817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45937.992652314817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45937.992652314817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45937.992652314817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45937.992652314817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45937.992652314817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45937.992652314817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45937.992652314817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45937.992652314817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45937.992652314817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45937.992652314817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45937.992652314817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45937.992652314817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45937.992652314817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45937.992652314817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45937.992652314817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45937.992652314817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45937.992652314817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45937.992652314817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45937.992652314817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45937.992652314817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45937.992652314817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45937.992652314817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45937.992652314817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45937.992652314817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45937.992652314817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45937.992652314817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45937.992652314817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45937.992652314817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45937.992652314817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45937.992652314817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45937.992652314817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45937.992652314817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45937.992652314817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45937.992652314817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45937.992652314817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45937.992652314817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45937.992652314817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45937.992652314817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45937.992652314817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45937.992652314817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45937.992652314817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45937.992652314817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45937.992652314817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45937.992652314817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45937.992652314817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45937.992652314817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45937.992652314817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45937.992652314817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45937.992652314817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45937.992652314817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45937.992652314817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45937.992652314817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45937.992652314817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45937.992652314817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45937.992652314817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45937.992652314817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45937.992652314817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45937.992652314817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45937.992652314817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45937.992652314817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45937.992652314817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45937.992652314817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45937.992652314817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45937.992652314817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45937.992652314817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45937.992652314817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45937.992652314817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45937.992652314817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45937.992652314817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45937.992652314817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45937.992652314817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45937.992652314817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45937.992652314817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45937.992652314817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45937.992652314817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45937.992652314817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45937.992652314817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45937.992652314817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45937.992652314817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45937.992652314817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45937.992652314817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45937.992652314817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45937.992652314817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45937.992652314817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45937.992652314817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45937.992652314817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45937.992652314817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45937.992652314817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45937.992652314817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45937.992652314817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45937.992652314817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45937.992652314817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45937.992652314817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45937.992652314817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45937.992652314817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45937.992652314817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45937.992652314817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45937.992652314817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45937.992652314817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45937.992652314817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45937.992652314817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45937.992652314817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45937.992652314817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45937.992652314817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45937.992652314817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45937.992652314817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45937.992652314817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45937.992652314817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45937.992652314817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45937.992652314817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45937.992652314817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45937.992652314817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45937.992652314817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45937.992652314817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45937.992652314817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45937.992652314817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45937.992652314817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45937.992652314817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45937.992652314817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45937.992652314817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45937.992652314817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45937.992652314817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45937.992652314817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45937.992652314817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45937.992652314817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45937.992652314817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45937.992652314817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45937.992652314817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45937.992652314817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45937.992652314817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45937.992652314817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45937.992652314817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45937.992652314817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45937.992652314817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45937.992652314817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45937.992652314817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45937.992652314817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45937.992652314817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45937.992652314817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45937.992652314817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45937.992652314817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45937.992652314817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45937.992652314817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45937.992652314817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45937.992652314817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45937.992652314817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45937.992652314817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45937.992652314817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45937.992652314817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45937.992652314817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45937.992652314817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45937.992652314817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45937.992652314817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45937.992652314817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45937.992652314817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45937.992652314817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45937.992652314817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45937.992652314817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45937.992652314817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45937.992652314817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45937.992652314817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45937.992652314817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45937.992652314817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45937.992652314817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45937.992652314817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45937.992652314817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45937.992652314817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45937.992652314817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45937.992652314817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45937.992652314817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45937.992652314817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45937.992652314817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45937.992652314817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45937.992652314817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45937.992652314817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45937.992652314817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45937.992652314817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45937.992652314817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45937.992652314817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45937.992652314817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45937.992652314817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45937.992652314817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45937.992652314817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45937.992652314817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45937.992652314817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45937.992652314817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45937.992652314817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45937.992652314817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45937.992652314817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45937.992652314817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45937.992652314817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45937.992652314817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45937.992652314817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45937.992652314817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45937.992652314817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45937.992652314817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45937.992652314817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45937.992652314817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45937.992652314817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45937.992652314817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45937.992652314817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45937.992652314817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45937.992652314817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45937.992652314817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45937.992652314817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45937.992652314817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45937.992652314817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45937.992652314817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45937.992652314817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45937.992652314817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45937.992652314817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45937.992652314817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45937.992652314817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45937.992652314817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45937.992652314817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45937.992652314817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45937.992652314817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45937.992652314817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45937.992652314817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45937.992652314817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45937.992652314817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45937.992652314817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45937.992652314817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45937.992652314817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45937.992652314817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45937.992652314817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45937.992652314817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45937.992652314817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45937.992652314817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45937.992652314817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45937.992652314817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45937.992652314817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45937.992652314817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45937.992652314817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45937.992652314817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45937.992652314817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45937.992652314817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45937.992652314817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45937.992652314817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45937.992652314817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45937.992652314817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45937.992652314817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45937.992652314817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45937.992652314817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45937.992652314817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45937.992652314817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45937.992652314817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45937.992652314817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45937.992652314817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45937.992652314817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45937.992652314817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45937.992652314817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45937.992652314817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45937.992652314817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45937.992652314817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45937.992652314817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45937.992652314817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45937.992652314817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45937.992652314817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45937.992652314817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45937.992652314817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45937.992652314817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45937.992652314817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45937.992652314817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45937.992652314817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45937.992652314817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45937.992652314817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45937.992652314817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45937.992652314817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45937.992652314817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45937.992652314817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45937.992652314817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45937.992652314817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45937.992652314817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45937.992652314817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45937.992652314817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45937.992652314817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45937.992652314817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45937.992652314817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45937.992652314817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45937.992652314817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45937.992652314817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45937.992652314817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45937.992652314817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45937.992652314817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45937.992652314817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45937.992652314817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45937.992652314817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45937.992652314817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45937.992652314817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45937.992652314817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45937.992652314817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45937.992652314817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45937.992652314817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45937.992652314817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45937.992652314817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45937.992652314817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45937.992652314817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45937.992652314817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45937.992652314817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45937.992652314817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45937.992652314817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45937.992652314817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45937.992652314817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45937.992652314817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45937.992652314817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45937.992652314817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45937.992652314817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45937.992652314817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45937.992652314817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45937.992652314817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45937.992652314817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45937.992652314817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45937.992652314817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45937.992652314817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45937.992652314817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45937.992652314817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45937.992652314817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45937.992652314817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45937.992652314817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45937.992652314817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45937.992652314817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45937.992652314817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45937.992652314817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45937.992652314817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45937.992652314817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45937.992652314817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45937.992652314817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45937.992652314817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45937.992652314817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45937.992652314817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45937.992652314817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45937.992652314817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45937.992652314817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45937.992652314817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45937.992652314817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45937.992652314817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45937.992652314817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45937.992652314817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45937.992652314817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45937.992652314817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45937.992652314817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45937.992652314817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45937.992652314817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45937.992652314817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45937.992652314817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45937.992652314817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45937.992652314817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45937.992652314817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45937.992652314817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45937.992652314817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45937.992652314817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45937.992652314817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45937.992652314817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45937.992652314817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45937.992652314817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45937.992652314817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45937.992652314817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45937.992652314817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45937.992652314817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45937.992652314817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45937.992652314817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45937.992652314817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45937.992652314817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45937.992652314817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45937.992652314817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45937.992652314817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45937.992652314817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45937.992652314817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45937.992652314817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45937.992652314817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45937.992652314817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45937.992652314817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45937.992652314817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45937.992652314817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45937.992652314817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45937.992652314817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45937.992652314817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45937.992652314817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45937.992652314817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45937.992652314817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45937.992652314817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45937.992652314817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45937.992652314817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45937.992652314817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45937.992652314817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45937.992652314817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45937.992652314817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45937.992652314817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45937.992652314817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45937.992652314817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45937.992652314817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45937.992652314817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45937.992652314817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45937.992652314817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45937.992652314817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45937.992652314817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45937.992652314817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45937.992652314817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45937.992652314817</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45937.992652314817</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C6" sqref="C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39065</v>
      </c>
      <c r="B2" s="37" t="str">
        <f>IFERROR(VLOOKUP(D2,DB!A:K,11,0),"")</f>
        <v>R5</v>
      </c>
      <c r="C2" s="37">
        <v>3</v>
      </c>
      <c r="D2" s="37" t="s">
        <v>36000</v>
      </c>
      <c r="E2" s="37" t="s">
        <v>38964</v>
      </c>
      <c r="F2" s="38">
        <v>45891.832060185188</v>
      </c>
      <c r="G2" s="39">
        <f t="shared" ref="G2" ca="1" si="0">IFERROR(NOW()-F2,"-")</f>
        <v>46.16059212962864</v>
      </c>
      <c r="H2" s="38">
        <v>45891.790393518517</v>
      </c>
      <c r="I2" s="37" t="str">
        <f>IFERROR(VLOOKUP(D2,DB!A:F,6,0),"")</f>
        <v>Generator-SG</v>
      </c>
      <c r="J2" s="37" t="str">
        <f>IFERROR(VLOOKUP(D2,DB!A:G,7,0),"")</f>
        <v>Vandalized</v>
      </c>
      <c r="K2" s="37" t="s">
        <v>39066</v>
      </c>
      <c r="L2" s="37" t="str">
        <f>IFERROR(VLOOKUP(D2,DB!A:I,9,0),"")</f>
        <v>Latis</v>
      </c>
      <c r="M2" s="128"/>
    </row>
    <row r="3" spans="1:13" ht="30.75">
      <c r="A3" s="37" t="s">
        <v>39067</v>
      </c>
      <c r="B3" s="37" t="str">
        <f>IFERROR(VLOOKUP(D3,DB!A:K,11,0),"")</f>
        <v>R5</v>
      </c>
      <c r="C3" s="37">
        <v>1</v>
      </c>
      <c r="D3" s="37" t="s">
        <v>31295</v>
      </c>
      <c r="E3" s="37" t="s">
        <v>39047</v>
      </c>
      <c r="F3" s="38">
        <v>45926.188877314817</v>
      </c>
      <c r="G3" s="39">
        <f ca="1">IFERROR(NOW()-F3,"-")</f>
        <v>11.803775000000314</v>
      </c>
      <c r="H3" s="38">
        <v>45926.158159722225</v>
      </c>
      <c r="I3" s="37" t="str">
        <f>IFERROR(VLOOKUP(D3,DB!A:F,6,0),"")</f>
        <v>SCECO</v>
      </c>
      <c r="J3" s="37" t="str">
        <f>IFERROR(VLOOKUP(D3,DB!A:G,7,0),"")</f>
        <v>Good</v>
      </c>
      <c r="K3" s="37" t="s">
        <v>39068</v>
      </c>
      <c r="L3" s="37" t="str">
        <f>IFERROR(VLOOKUP(D3,DB!A:I,9,0),"")</f>
        <v>Latis</v>
      </c>
      <c r="M3" s="128"/>
    </row>
    <row r="4" spans="1:13" ht="30.75">
      <c r="A4" s="37" t="s">
        <v>39069</v>
      </c>
      <c r="B4" s="37" t="str">
        <f>IFERROR(VLOOKUP(D4,DB!A:K,11,0),"")</f>
        <v>R5</v>
      </c>
      <c r="C4" s="37">
        <v>1</v>
      </c>
      <c r="D4" s="37" t="s">
        <v>31519</v>
      </c>
      <c r="E4" s="37" t="s">
        <v>39047</v>
      </c>
      <c r="F4" s="38">
        <v>45937.848715277774</v>
      </c>
      <c r="G4" s="39">
        <f ca="1">IFERROR(NOW()-F4,"-")</f>
        <v>0.14393703704263316</v>
      </c>
      <c r="H4" s="38">
        <v>45937.57917824074</v>
      </c>
      <c r="I4" s="37" t="str">
        <f>IFERROR(VLOOKUP(D4,DB!A:F,6,0),"")</f>
        <v>SCECO</v>
      </c>
      <c r="J4" s="37" t="str">
        <f>IFERROR(VLOOKUP(D4,DB!A:G,7,0),"")</f>
        <v>No BB Design</v>
      </c>
      <c r="K4" s="37" t="s">
        <v>39070</v>
      </c>
      <c r="L4" s="37" t="str">
        <f>IFERROR(VLOOKUP(D4,DB!A:I,9,0),"")</f>
        <v>Latis</v>
      </c>
      <c r="M4" s="128"/>
    </row>
    <row r="5" spans="1:13" ht="15">
      <c r="A5" s="37" t="s">
        <v>39071</v>
      </c>
      <c r="B5" s="37" t="str">
        <f>IFERROR(VLOOKUP(D5,DB!A:K,11,0),"")</f>
        <v>R5</v>
      </c>
      <c r="C5" s="37">
        <v>6</v>
      </c>
      <c r="D5" s="37" t="s">
        <v>37358</v>
      </c>
      <c r="E5" s="37" t="s">
        <v>38964</v>
      </c>
      <c r="F5" s="38">
        <v>45937.869722222225</v>
      </c>
      <c r="G5" s="39">
        <f ca="1">IFERROR(NOW()-F5,"-")</f>
        <v>0.12293009259155951</v>
      </c>
      <c r="H5" s="38">
        <v>45937.842569444445</v>
      </c>
      <c r="I5" s="37" t="str">
        <f>IFERROR(VLOOKUP(D5,DB!A:F,6,0),"")</f>
        <v>Generator-DG</v>
      </c>
      <c r="J5" s="37" t="str">
        <f>IFERROR(VLOOKUP(D5,DB!A:G,7,0),"")</f>
        <v>Good</v>
      </c>
      <c r="K5" s="37" t="s">
        <v>39072</v>
      </c>
      <c r="L5" s="37" t="str">
        <f>IFERROR(VLOOKUP(D5,DB!A:I,9,0),"")</f>
        <v>Latis</v>
      </c>
      <c r="M5" s="128"/>
    </row>
    <row r="6" spans="1:13" ht="15">
      <c r="A6" s="37"/>
      <c r="B6" s="37" t="str">
        <f>IFERROR(VLOOKUP(D6,DB!A:K,11,0),"")</f>
        <v/>
      </c>
      <c r="C6" s="37"/>
      <c r="D6" s="37"/>
      <c r="E6" s="37"/>
      <c r="F6" s="38"/>
      <c r="G6" s="39">
        <f ca="1">IFERROR(NOW()-F6,"-")</f>
        <v>45937.992652314817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45937.992652314817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45937.992652314817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45937.992652314817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45937.992652314817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45937.992652314817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45937.992652314817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45937.992652314817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45937.992652314817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45937.992652314817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45937.992652314817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45937.992652314817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45937.992652314817</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45937.992652314817</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45937.992652314817</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45937.992652314817</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45937.992652314817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45937.992652314817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45937.992652314817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45937.992652314817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45937.992652314817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45937.992652314817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45937.992652314817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45937.992652314817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45937.992652314817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45937.992652314817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45937.992652314817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45937.992652314817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45937.992652314817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45937.992652314817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45937.992652314817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45937.992652314817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45937.992652314817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45937.992652314817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45937.992652314817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45937.992652314817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45937.992652314817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45937.992652314817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45937.992652314817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45937.992652314817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45937.992652314817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45937.992652314817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45937.992652314817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45937.992652314817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45937.992652314817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45937.992652314817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45937.992652314817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45937.992652314817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45937.992652314817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45937.992652314817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45937.992652314817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45937.992652314817</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45937.992652314817</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45937.992652314817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45937.992652314817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45937.992652314817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45937.992652314817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45937.992652314817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45937.992652314817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45937.992652314817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45937.992652314817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45937.992652314817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45937.992652314817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45937.992652314817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45937.992652314817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45937.992652314817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45937.992652314817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45937.992652314817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45937.992652314817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45937.992652314817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45937.992652314817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45937.992652314817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45937.992652314817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45937.992652314817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45937.992652314817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45937.992652314817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45937.992652314817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45937.992652314817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45937.992652314817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45937.992652314817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45937.992652314817</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45937.992652314817</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45937.992652314817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45937.992652314817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45937.992652314817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45937.992652314817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45937.992652314817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45937.992652314817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45937.992652314817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45937.992652314817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45937.992652314817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45937.992652314817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45937.992652314817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45937.992652314817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45937.992652314817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45937.992652314817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45937.992652314817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45937.992652314817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45937.992652314817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45937.992652314817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45937.992652314817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45937.992652314817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45937.992652314817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45937.992652314817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45937.992652314817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45937.992652314817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45937.992652314817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45937.992652314817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45937.992652314817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45937.992652314817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45937.992652314817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45937.992652314817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45937.992652314817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45937.992652314817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45937.992652314817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45937.992652314817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45937.992652314817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45937.992652314817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45937.992652314817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45937.992652314817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45937.992652314817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45937.992652314817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45937.992652314817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45937.992652314817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45937.992652314817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45937.992652314817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45937.992652314817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45937.992652314817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45937.992652314817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45937.992652314817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45937.992652314817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45937.992652314817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45937.992652314817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45937.992652314817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45937.992652314817</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45937.992652314817</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11.21980509259447</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45937.992652314817</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4.1116800925956341</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3.0504069444432389</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45937.992652314817</v>
      </c>
      <c r="H6" s="116">
        <v>45935.895856481482</v>
      </c>
      <c r="I6" s="112" t="str">
        <f>IFERROR(VLOOKUP(D6,DB!A:F,6,0),"")</f>
        <v>SCECO</v>
      </c>
      <c r="J6" s="112" t="str">
        <f>IFERROR(VLOOKUP(D6,DB!A:G,7,0),"")</f>
        <v>Vandalized+No BB Design</v>
      </c>
      <c r="K6" s="117" t="s">
        <v>39079</v>
      </c>
      <c r="L6" s="118" t="str">
        <f>IFERROR(VLOOKUP(D6,DB!A:I,9,0),"")</f>
        <v>Latis</v>
      </c>
    </row>
    <row r="7" spans="1:16383" ht="31.5" customHeight="1">
      <c r="A7" s="113" t="s">
        <v>39080</v>
      </c>
      <c r="B7" s="112" t="str">
        <f>IFERROR(VLOOKUP(D7,DB!A:K,11,0),"")</f>
        <v>R6</v>
      </c>
      <c r="C7" s="114">
        <v>1</v>
      </c>
      <c r="D7" s="112" t="s">
        <v>33684</v>
      </c>
      <c r="E7" s="129" t="s">
        <v>39074</v>
      </c>
      <c r="F7" s="116">
        <v>45937.809027777781</v>
      </c>
      <c r="G7" s="81">
        <f ca="1">IFERROR(NOW()-F7,"-")</f>
        <v>0.18362453703593928</v>
      </c>
      <c r="H7" s="116">
        <v>45937.667847222219</v>
      </c>
      <c r="I7" s="112" t="str">
        <f>IFERROR(VLOOKUP(D7,DB!A:F,6,0),"")</f>
        <v>SCECO</v>
      </c>
      <c r="J7" s="112" t="str">
        <f>IFERROR(VLOOKUP(D7,DB!A:G,7,0),"")</f>
        <v>Weak</v>
      </c>
      <c r="K7" s="117" t="s">
        <v>39081</v>
      </c>
      <c r="L7" s="118" t="str">
        <f>IFERROR(VLOOKUP(D7,DB!A:I,9,0),"")</f>
        <v>Latis</v>
      </c>
    </row>
    <row r="8" spans="1:16383" ht="31.5" customHeight="1">
      <c r="A8" s="113"/>
      <c r="B8" s="112" t="str">
        <f>IFERROR(VLOOKUP(D8,DB!A:K,11,0),"")</f>
        <v/>
      </c>
      <c r="C8" s="114"/>
      <c r="D8" s="154"/>
      <c r="E8" s="154"/>
      <c r="F8" s="116"/>
      <c r="G8" s="81">
        <f ca="1">IFERROR(NOW()-F8,"-")</f>
        <v>45937.992652314817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45937.992652314817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45937.992652314817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45937.992652314817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45937.992652314817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45937.992652314817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45937.992652314817</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45937.992652314817</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45937.992652314817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45937.992652314817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45937.992652314817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45937.992652314817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45937.992652314817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45937.992652314817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45937.992652314817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45937.992652314817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45937.992652314817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45937.992652314817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45937.992652314817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45937.992652314817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45937.992652314817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45937.992652314817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45937.992652314817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45937.992652314817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45937.992652314817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45937.992652314817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45937.992652314817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45937.992652314817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45937.992652314817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45937.992652314817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45937.992652314817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45937.992652314817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45937.992652314817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45937.992652314817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45937.992652314817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45937.992652314817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45937.992652314817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45937.992652314817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45937.992652314817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45937.992652314817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45937.992652314817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45937.992652314817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45937.992652314817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45937.992652314817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45937.992652314817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45937.992652314817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45937.992652314817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45937.992652314817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45937.992652314817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45937.992652314817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45937.992652314817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45937.992652314817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45937.992652314817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45937.992652314817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45937.992652314817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45937.992652314817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45937.992652314817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45937.992652314817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45937.992652314817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45937.992652314817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45937.992652314817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45937.992652314817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45937.992652314817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45937.992652314817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45937.992652314817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45937.992652314817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45937.992652314817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45937.992652314817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45937.992652314817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45937.992652314817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45937.992652314817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45937.992652314817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45937.992652314817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45937.992652314817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45937.992652314817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45937.992652314817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45937.992652314817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45937.992652314817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45937.992652314817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45937.992652314817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45937.992652314817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45937.992652314817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45937.992652314817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45937.992652314817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45937.992652314817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45937.992652314817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45937.992652314817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45937.992652314817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45937.992652314817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45937.992652314817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45937.992652314817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45937.992652314817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45937.992652314817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45937.992652314817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45937.992652314817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45937.992652314817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45937.992652314817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45937.992652314817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45937.992652314817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45937.992652314817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45937.992652314817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45937.992652314817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45937.992652314817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45937.992652314817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45937.992652314817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45937.992652314817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45937.992652314817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45937.992652314817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45937.992652314817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45937.992652314817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45937.992652314817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45937.992652314817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45937.992652314817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45937.992652314817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45937.992652314817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45937.992652314817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45937.992652314817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45937.992652314817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45937.992652314817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45937.992652314817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45937.992652314817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45937.992652314817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45937.992652314817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45937.992652314817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45937.992652314817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45937.992652314817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45937.992652314817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45937.992652314817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45937.992652314817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45937.992652314817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45937.992652314817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45937.992652314817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45937.992652314817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45937.992652314817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45937.992652314817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45937.992652314817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45937.992652314817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45937.992652314817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45937.992652314817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45937.992652314817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45937.992652314817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45937.992652314817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45937.992652314817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45937.992652314817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45937.992652314817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45937.992652314817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45937.992652314817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45937.992652314817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45937.992652314817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45937.992652314817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45937.992652314817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45937.992652314817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45937.992652314817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45937.992652314817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45937.992652314817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45937.992652314817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45937.992652314817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45937.992652314817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45937.992652314817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45937.992652314817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45937.992652314817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45937.992652314817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45937.992652314817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45937.992652314817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45937.992652314817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45937.992652314817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45937.992652314817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45937.992652314817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45937.992652314817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45937.992652314817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45937.992652314817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45937.992652314817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45937.992652314817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45937.992652314817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45937.992652314817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45937.992652314817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45937.992652314817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45937.992652314817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45937.992652314817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45937.992652314817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45937.992652314817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45937.992652314817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45937.992652314817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45937.992652314817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45937.992652314817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45937.992652314817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45937.992652314817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45937.992652314817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45937.992652314817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45937.992652314817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45937.992652314817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45937.992652314817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45937.992652314817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45937.992652314817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45937.992652314817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45937.992652314817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45937.992652314817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45937.992652314817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45937.992652314817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45937.992652314817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45937.992652314817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45937.992652314817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45937.992652314817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45937.992652314817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45937.992652314817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45937.992652314817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45937.992652314817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45937.992652314817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45937.992652314817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45937.992652314817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45937.992652314817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45937.992652314817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45937.992652314817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45937.992652314817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45937.992652314817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45937.992652314817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45937.992652314817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45937.992652314817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45937.992652314817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45937.992652314817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45937.992652314817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45937.992652314817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45937.992652314817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45937.992652314817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45937.992652314817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45937.992652314817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45937.992652314817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45937.992652314817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45937.992652314817</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2025-10-07T20:49:40Z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